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8_{BF8CBB31-AB30-4215-B546-1E7D8922017F}" xr6:coauthVersionLast="47" xr6:coauthVersionMax="47" xr10:uidLastSave="{00000000-0000-0000-0000-000000000000}"/>
  <bookViews>
    <workbookView xWindow="-28920" yWindow="-120" windowWidth="29040" windowHeight="15720" xr2:uid="{00000000-000D-0000-FFFF-FFFF00000000}"/>
  </bookViews>
  <sheets>
    <sheet name="Calendario inviti" sheetId="1" r:id="rId1"/>
    <sheet name="Mappa Assi-Ob.-Az." sheetId="2" r:id="rId2"/>
  </sheets>
  <definedNames>
    <definedName name="_xlnm._FilterDatabase" localSheetId="0" hidden="1">'Calendario inviti'!$A$2:$Q$66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G4" i="1" s="1"/>
  <c r="F66" i="1"/>
  <c r="G66" i="1" s="1"/>
  <c r="F65" i="1"/>
  <c r="G65" i="1" s="1"/>
  <c r="F64" i="1"/>
  <c r="G64" i="1" s="1"/>
  <c r="F63" i="1"/>
  <c r="G63" i="1" s="1"/>
  <c r="F62" i="1"/>
  <c r="G62" i="1" s="1"/>
  <c r="F61" i="1"/>
  <c r="G61" i="1" s="1"/>
  <c r="F60" i="1"/>
  <c r="G60" i="1" s="1"/>
  <c r="F59" i="1"/>
  <c r="G59" i="1" s="1"/>
  <c r="F58" i="1"/>
  <c r="G58" i="1" s="1"/>
  <c r="F57" i="1"/>
  <c r="G57" i="1" s="1"/>
  <c r="F56" i="1"/>
  <c r="G56" i="1" s="1"/>
  <c r="F55" i="1"/>
  <c r="G55" i="1" s="1"/>
  <c r="F54" i="1"/>
  <c r="G54" i="1" s="1"/>
  <c r="F53" i="1"/>
  <c r="G53" i="1" s="1"/>
  <c r="F52" i="1"/>
  <c r="G52" i="1" s="1"/>
  <c r="F51" i="1"/>
  <c r="G51" i="1" s="1"/>
  <c r="F50" i="1"/>
  <c r="G50" i="1" s="1"/>
  <c r="F49" i="1"/>
  <c r="G49" i="1" s="1"/>
  <c r="F48" i="1"/>
  <c r="G48" i="1" s="1"/>
  <c r="F47" i="1"/>
  <c r="G47" i="1" s="1"/>
  <c r="F46" i="1"/>
  <c r="G46" i="1" s="1"/>
  <c r="F45" i="1"/>
  <c r="G45" i="1" s="1"/>
  <c r="F44" i="1"/>
  <c r="G44" i="1" s="1"/>
  <c r="F43" i="1"/>
  <c r="G43" i="1" s="1"/>
  <c r="F42" i="1"/>
  <c r="G42" i="1" s="1"/>
  <c r="F41" i="1"/>
  <c r="G41" i="1" s="1"/>
  <c r="F40" i="1"/>
  <c r="G40" i="1" s="1"/>
  <c r="F39" i="1"/>
  <c r="G39" i="1" s="1"/>
  <c r="F38" i="1"/>
  <c r="G38" i="1" s="1"/>
  <c r="F37" i="1"/>
  <c r="G37" i="1" s="1"/>
  <c r="F36" i="1"/>
  <c r="G36" i="1" s="1"/>
  <c r="F35" i="1"/>
  <c r="G35" i="1" s="1"/>
  <c r="F34" i="1"/>
  <c r="G34" i="1" s="1"/>
  <c r="F33" i="1"/>
  <c r="G33" i="1" s="1"/>
  <c r="F32" i="1"/>
  <c r="G32" i="1" s="1"/>
  <c r="F31" i="1"/>
  <c r="F30" i="1"/>
  <c r="F29" i="1"/>
  <c r="F28" i="1"/>
  <c r="F27" i="1"/>
  <c r="F26" i="1"/>
  <c r="F25" i="1"/>
  <c r="F24" i="1"/>
  <c r="F23" i="1"/>
  <c r="F22" i="1"/>
  <c r="F21" i="1"/>
  <c r="F20" i="1"/>
  <c r="F19" i="1"/>
  <c r="G19" i="1" s="1"/>
  <c r="F18" i="1"/>
  <c r="F17" i="1"/>
  <c r="F16" i="1"/>
  <c r="F15" i="1"/>
  <c r="F14" i="1"/>
  <c r="G14" i="1" s="1"/>
  <c r="F13" i="1"/>
  <c r="G13" i="1" s="1"/>
  <c r="F12" i="1"/>
  <c r="G12" i="1" s="1"/>
  <c r="F11" i="1"/>
  <c r="G11" i="1" s="1"/>
  <c r="F10" i="1"/>
  <c r="G10" i="1" s="1"/>
  <c r="F9" i="1"/>
  <c r="G9" i="1" s="1"/>
  <c r="F8" i="1"/>
  <c r="G8" i="1" s="1"/>
  <c r="F7" i="1"/>
  <c r="G7" i="1" s="1"/>
  <c r="F6" i="1"/>
  <c r="G6" i="1" s="1"/>
  <c r="F5" i="1"/>
  <c r="G5" i="1" s="1"/>
  <c r="F3" i="1"/>
  <c r="G3" i="1" s="1"/>
  <c r="G15" i="1"/>
  <c r="G16" i="1"/>
  <c r="G17" i="1"/>
  <c r="G18" i="1"/>
  <c r="G20" i="1"/>
  <c r="G21" i="1"/>
  <c r="G22" i="1"/>
  <c r="G23" i="1"/>
  <c r="G24" i="1"/>
  <c r="G25" i="1"/>
  <c r="G26" i="1"/>
  <c r="G27" i="1"/>
  <c r="G28" i="1"/>
  <c r="G29" i="1"/>
  <c r="G30" i="1"/>
  <c r="G31" i="1"/>
  <c r="K66" i="1"/>
  <c r="K65" i="1"/>
  <c r="K64" i="1"/>
  <c r="K61" i="1"/>
  <c r="K60" i="1"/>
  <c r="K63" i="1"/>
  <c r="K62" i="1"/>
  <c r="K58" i="1"/>
  <c r="K57" i="1"/>
  <c r="K59" i="1"/>
  <c r="K56" i="1"/>
  <c r="K55" i="1"/>
  <c r="K53" i="1"/>
  <c r="K54" i="1"/>
  <c r="K52" i="1"/>
  <c r="K51" i="1"/>
  <c r="K50" i="1"/>
  <c r="K49" i="1"/>
  <c r="K47" i="1"/>
  <c r="K45" i="1"/>
  <c r="K46" i="1"/>
  <c r="K48" i="1"/>
  <c r="K43" i="1"/>
  <c r="K44" i="1"/>
  <c r="K42" i="1"/>
  <c r="K40" i="1"/>
  <c r="K41" i="1"/>
  <c r="K39" i="1"/>
  <c r="K36" i="1"/>
  <c r="K37" i="1"/>
  <c r="K38" i="1"/>
  <c r="K35" i="1"/>
  <c r="K34" i="1"/>
  <c r="K33" i="1"/>
  <c r="K32" i="1"/>
  <c r="K31" i="1"/>
  <c r="K29" i="1"/>
  <c r="K30" i="1"/>
  <c r="K28" i="1"/>
  <c r="K27" i="1"/>
  <c r="K25" i="1"/>
  <c r="K26" i="1"/>
  <c r="K24" i="1"/>
  <c r="K23" i="1"/>
  <c r="K22" i="1"/>
  <c r="K21" i="1"/>
  <c r="K20" i="1"/>
  <c r="K19" i="1"/>
  <c r="K18" i="1"/>
  <c r="K17" i="1"/>
  <c r="K16" i="1"/>
  <c r="K15" i="1"/>
  <c r="K14" i="1"/>
  <c r="K13" i="1"/>
  <c r="K11" i="1"/>
  <c r="K10" i="1"/>
  <c r="K12" i="1"/>
  <c r="K9" i="1"/>
  <c r="K8" i="1"/>
  <c r="I66" i="1"/>
  <c r="I65" i="1"/>
  <c r="I64" i="1"/>
  <c r="I61" i="1"/>
  <c r="I60" i="1"/>
  <c r="I63" i="1"/>
  <c r="I62" i="1"/>
  <c r="I58" i="1"/>
  <c r="I57" i="1"/>
  <c r="I59" i="1"/>
  <c r="I56" i="1"/>
  <c r="I55" i="1"/>
  <c r="I53" i="1"/>
  <c r="I54" i="1"/>
  <c r="I52" i="1"/>
  <c r="I51" i="1"/>
  <c r="I50" i="1"/>
  <c r="I49" i="1"/>
  <c r="I47" i="1"/>
  <c r="I45" i="1"/>
  <c r="I46" i="1"/>
  <c r="I48" i="1"/>
  <c r="I43" i="1"/>
  <c r="I44" i="1"/>
  <c r="I42" i="1"/>
  <c r="I40" i="1"/>
  <c r="I41" i="1"/>
  <c r="I39" i="1"/>
  <c r="I36" i="1"/>
  <c r="I37" i="1"/>
  <c r="I38" i="1"/>
  <c r="I35" i="1"/>
  <c r="I34" i="1"/>
  <c r="I33" i="1"/>
  <c r="I32" i="1"/>
  <c r="I31" i="1"/>
  <c r="I29" i="1"/>
  <c r="I30" i="1"/>
  <c r="I28" i="1"/>
  <c r="I27" i="1"/>
  <c r="I25" i="1"/>
  <c r="I26" i="1"/>
  <c r="I24" i="1"/>
  <c r="I23" i="1"/>
  <c r="I22" i="1"/>
  <c r="I21" i="1"/>
  <c r="I20" i="1"/>
  <c r="I19" i="1"/>
  <c r="I18" i="1"/>
  <c r="I17" i="1"/>
  <c r="I16" i="1"/>
  <c r="I15" i="1"/>
  <c r="I14" i="1"/>
  <c r="I13" i="1"/>
  <c r="I11" i="1"/>
  <c r="I10" i="1"/>
  <c r="I12" i="1"/>
  <c r="I9" i="1"/>
  <c r="I8" i="1"/>
  <c r="K7" i="1"/>
  <c r="I7" i="1"/>
  <c r="B1" i="1"/>
</calcChain>
</file>

<file path=xl/sharedStrings.xml><?xml version="1.0" encoding="utf-8"?>
<sst xmlns="http://schemas.openxmlformats.org/spreadsheetml/2006/main" count="869" uniqueCount="540">
  <si>
    <t>Nome misura</t>
  </si>
  <si>
    <t>URL DGR</t>
  </si>
  <si>
    <t>Data di approvazione</t>
  </si>
  <si>
    <t>Area geografica</t>
  </si>
  <si>
    <t>Asse</t>
  </si>
  <si>
    <t>Descrizione Asse</t>
  </si>
  <si>
    <t>Obiettivo specifico</t>
  </si>
  <si>
    <t>Descrizione obiettivo specifico</t>
  </si>
  <si>
    <t>Azione</t>
  </si>
  <si>
    <t>Descrizione azione</t>
  </si>
  <si>
    <t>Finalità</t>
  </si>
  <si>
    <t>Soggetti ammissibili</t>
  </si>
  <si>
    <t>Dotazione</t>
  </si>
  <si>
    <t>Data di apertura</t>
  </si>
  <si>
    <t>Data di chiusura</t>
  </si>
  <si>
    <t>COMPETENZE E INNOVAZIONE II</t>
  </si>
  <si>
    <t>EDIL SOS</t>
  </si>
  <si>
    <t>INNOVACULTURA II</t>
  </si>
  <si>
    <t>CULTURA, CONOSCENZA E INNOVAZIONE</t>
  </si>
  <si>
    <t>LOMBARDIA PER IL CINEMA II</t>
  </si>
  <si>
    <t>INVESTIMENTI - LINEA IMPRESA EFFICIENTE</t>
  </si>
  <si>
    <t>NEXT FASHION</t>
  </si>
  <si>
    <t>INFRASTRUTTURE DI RICERCA UNIVERSITARIE PER IL TRASFERIMENTO TECNOLOGICO (IRTT)</t>
  </si>
  <si>
    <t>TECNOLOGIE STRATEGICHE</t>
  </si>
  <si>
    <t>COMPETENZE PER LO SVILUPPO</t>
  </si>
  <si>
    <t>RAFFORZA&amp;INNOVA</t>
  </si>
  <si>
    <t>QUOTA LOMBARDIA</t>
  </si>
  <si>
    <t>COMPETENZE&amp;INNOVAZIONE</t>
  </si>
  <si>
    <t>INVESTIMENTI
Linea microimprese</t>
  </si>
  <si>
    <t>TRANSIZIONE DIGITALE DELLE IMPRESE LOMBARDE</t>
  </si>
  <si>
    <t>COLLABORA&amp;INNOVA</t>
  </si>
  <si>
    <t>INFRASTRUTTURE DI RICERCA UNIVERSITARIE PER IL TRASFERIMENTO TECNOLOGICO (IRTT) - FASE 1</t>
  </si>
  <si>
    <t>INNOVACULTURA</t>
  </si>
  <si>
    <t>BREVETTI 2023</t>
  </si>
  <si>
    <t>LOMBARDIA PER IL CINEMA</t>
  </si>
  <si>
    <t>MICROCREDITO</t>
  </si>
  <si>
    <t>RICERCA&amp;INNOVA II</t>
  </si>
  <si>
    <t>INNOVACULTURA - CALL PER IMPRESE CULTURALI E CREATIVE PER PROPOSTE INNOVATIVE DI PROMOZIONE CULTURALE</t>
  </si>
  <si>
    <t>ECOSAP - EFFICIENTAMENTO ENERGETICO EDILIZIA RESIDENZIALE PUBBLICA</t>
  </si>
  <si>
    <t>MANIFESTAZIONE DI INTERESSE NUOVI IMPIANTI DI PRODUZIONE FER AUTOCONSUMO/COLLETTIVO</t>
  </si>
  <si>
    <t>RECAP - EFFICIENTAMENTO ENERGETICO STRUTTURE ED IMPIANTI PUBBLICI</t>
  </si>
  <si>
    <t>INVESTIMENTI
Linea Green</t>
  </si>
  <si>
    <t>INVESTIMENTI
Linea sviluppo Aziendale</t>
  </si>
  <si>
    <t>FONDO LOMBARDIA VENTURE</t>
  </si>
  <si>
    <t>LINEA INTERNAZIONALIZZAZIONE 21-27</t>
  </si>
  <si>
    <t>RICERCA&amp;INNOVA</t>
  </si>
  <si>
    <t>5632</t>
  </si>
  <si>
    <t>5775</t>
  </si>
  <si>
    <t>5417</t>
  </si>
  <si>
    <t>5436</t>
  </si>
  <si>
    <t>5430</t>
  </si>
  <si>
    <t>5251</t>
  </si>
  <si>
    <t>4917</t>
  </si>
  <si>
    <t>4828</t>
  </si>
  <si>
    <t>4839</t>
  </si>
  <si>
    <t>4610</t>
  </si>
  <si>
    <t>4648</t>
  </si>
  <si>
    <t>4452</t>
  </si>
  <si>
    <t>4404</t>
  </si>
  <si>
    <t>4405</t>
  </si>
  <si>
    <t>4262</t>
  </si>
  <si>
    <t>3960</t>
  </si>
  <si>
    <t>3764</t>
  </si>
  <si>
    <t>3765</t>
  </si>
  <si>
    <t>3756</t>
  </si>
  <si>
    <t>3741</t>
  </si>
  <si>
    <t>3704</t>
  </si>
  <si>
    <t>3638</t>
  </si>
  <si>
    <t>3614</t>
  </si>
  <si>
    <t>2994</t>
  </si>
  <si>
    <t>2939</t>
  </si>
  <si>
    <t>2968</t>
  </si>
  <si>
    <t>2849</t>
  </si>
  <si>
    <t>2877</t>
  </si>
  <si>
    <t>2827</t>
  </si>
  <si>
    <t>2829</t>
  </si>
  <si>
    <t>2830</t>
  </si>
  <si>
    <t>2398</t>
  </si>
  <si>
    <t>2348</t>
  </si>
  <si>
    <t>2349</t>
  </si>
  <si>
    <t>2255</t>
  </si>
  <si>
    <t>2198</t>
  </si>
  <si>
    <t>2199</t>
  </si>
  <si>
    <t>1320</t>
  </si>
  <si>
    <t>1284</t>
  </si>
  <si>
    <t>1326</t>
  </si>
  <si>
    <t>1285</t>
  </si>
  <si>
    <t>1246</t>
  </si>
  <si>
    <t>1187</t>
  </si>
  <si>
    <t>737</t>
  </si>
  <si>
    <t>713</t>
  </si>
  <si>
    <t>689</t>
  </si>
  <si>
    <t>220</t>
  </si>
  <si>
    <t>7711</t>
  </si>
  <si>
    <t>7712</t>
  </si>
  <si>
    <t>7720</t>
  </si>
  <si>
    <t>7535</t>
  </si>
  <si>
    <t>7595</t>
  </si>
  <si>
    <t>7538</t>
  </si>
  <si>
    <t>7402</t>
  </si>
  <si>
    <t>7202</t>
  </si>
  <si>
    <t>7151</t>
  </si>
  <si>
    <t>26/05/2025</t>
  </si>
  <si>
    <t>Regione Lombardia</t>
  </si>
  <si>
    <t>Regione
Lombardia</t>
  </si>
  <si>
    <t>Regione 
Lombardia</t>
  </si>
  <si>
    <t>Un’Europa più competitiva e intelligente</t>
  </si>
  <si>
    <t>2.9</t>
  </si>
  <si>
    <t>1.4.1</t>
  </si>
  <si>
    <t>2.6.1</t>
  </si>
  <si>
    <t>1.3.3</t>
  </si>
  <si>
    <t>1.1.2</t>
  </si>
  <si>
    <t>2.1.4</t>
  </si>
  <si>
    <t>2.6.2</t>
  </si>
  <si>
    <t>2.2.1</t>
  </si>
  <si>
    <t>2.1.3</t>
  </si>
  <si>
    <t>1.1.3</t>
  </si>
  <si>
    <t>1.3.1</t>
  </si>
  <si>
    <t>1.3.2</t>
  </si>
  <si>
    <t>1.2.1</t>
  </si>
  <si>
    <t>2.2.2</t>
  </si>
  <si>
    <t>1.2.3</t>
  </si>
  <si>
    <t>2.1.1</t>
  </si>
  <si>
    <t>2.8.1</t>
  </si>
  <si>
    <t>1.2.2</t>
  </si>
  <si>
    <t>1.1.4</t>
  </si>
  <si>
    <t>1.1.1</t>
  </si>
  <si>
    <t>2.9.2</t>
  </si>
  <si>
    <t>2.1.2</t>
  </si>
  <si>
    <t>2.9.1</t>
  </si>
  <si>
    <t>Sostegno all’accelerazione del processo di trasformazione digitale dei servizi pubblici erogati dalla Pubblica Amministrazione</t>
  </si>
  <si>
    <t>Sostegno all’efficientamento energetico degli edifici e/o impianti produttivi delle imprese</t>
  </si>
  <si>
    <t>Sviluppo delle tecnologie pulite da parte delle PMI e delle Grandi imprese, anche in partenariato</t>
  </si>
  <si>
    <t>Sostegno all’adozione di modelli di produzione sostenibile</t>
  </si>
  <si>
    <t>Sostegno agli investimenti delle PMI</t>
  </si>
  <si>
    <t>Sostegno ad azioni di simbiosi industriale, prevenzione produzione rifiuti, riciclaggio e riutilizzo per la chiusura del ciclo</t>
  </si>
  <si>
    <t>Incremento della produzione di energia da fonti rinnovabili</t>
  </si>
  <si>
    <t>Sostegno al trasferimento tecnologico tra mondo della ricerca e delle imprese lombarde</t>
  </si>
  <si>
    <t>Sostegno allo sviluppo delle competenze per la transizione industriale e la sostenibilità delle imprese</t>
  </si>
  <si>
    <t>Sostegno all’accesso al credito</t>
  </si>
  <si>
    <t>Sostegno alla diffusione delle comunità energetiche</t>
  </si>
  <si>
    <t>Sostegno a interventi di ristrutturazione e riqualificazione per l’efficientamento energetico di strutture e impianti pubblici</t>
  </si>
  <si>
    <t>Digitalizzare e valorizzare il patrimonio AESS, rendendolo accessibile tramite portale multimediale e narrazioni innovative.</t>
  </si>
  <si>
    <t>Ridurre la dotazione della misura per liberare risorse PR FESR destinate alla priorità Housing nella riprogrammazione MTR.</t>
  </si>
  <si>
    <t>Incrementare la dotazione del bando per finanziare tutti i progetti ammissibili e contribuire agli obiettivi STEP dell’Asse 7.</t>
  </si>
  <si>
    <t>sviluppo delle competenze interne alle imprese e lo sviluppo delle competenze degli imprenditori per la transizione industriale e la sostenibilità delle imprese.</t>
  </si>
  <si>
    <t>Transizione delle MPMI lombarde attive nella filiera dell’edilizia verso lo sviluppo di processi produttivi ispirati a principi di circolarità e sostenibilità.</t>
  </si>
  <si>
    <t>Crescita e all’innovazione, anche in ottica di sostenibilità ambientale, del settore
culturale e creativo e degli Istituti e luoghi della cultura lombardi</t>
  </si>
  <si>
    <t>Sviluppo di progetti innovativi da parte delle AFAM lombarde per sviluppare e potenziare le attività didattiche, culturali e creative.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</si>
  <si>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</si>
  <si>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Sostegno alla realizzazione di produzioni audiovisive e cinematografiche in Lombardia per rafforzare la competitività delle imprese, favorire l’attrazione di investimenti e promuovere la conoscenza del patrimonio regionale.</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</si>
  <si>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</si>
  <si>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</si>
  <si>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Promozioni di azioni di simbiosi industriale, prevenzione della produzione rifiuti, riciclaggio e valorizzazione dei materiali nelle filiere della costruzione e demolizione e delle bonifiche di siti contaminati.</t>
  </si>
  <si>
    <t>Sostenere nterventi di adeguamento e/o rinnovo degli impianti produttivi (eventualmente combinati con il ricorso ad energie rinnovabili) finalizzati alla riduzione dell’impatto ambientale.</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</si>
  <si>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</si>
  <si>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Promuove gli investimenti delle strutture ricettive per
lo sviluppo competitivo e per la progettazione di offerte
innovative.</t>
  </si>
  <si>
    <t>Sostenere gli investimenti in infrastrutture di ricerca delle università lombarde quali fattori abilitanti di interesse regionale e con impatto sull’ecosistema dell’innovazione lombardo.</t>
  </si>
  <si>
    <t>Consolidare il posizionamento delle MPMI sul mercato internazionale sostenendo la partecipazione in forma aggregata alle manifestazioni fieristiche di livello internazionale.</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</si>
  <si>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</si>
  <si>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</si>
  <si>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Sostenere gli investimenti di progetti complessi di Sviluppo Sperimentale eventualmente abbinato a Ricerca Industriale realizzati in collaborazione tra grandi imprese e PMI, comprese le start-up e PMI innovative, per lo sviluppo di tecnologie critiche</t>
  </si>
  <si>
    <t>Promuovere la riqualificazione energetica profonda e il miglioramento della
sostenibilità e della resilienza agli effetti dei cambiamenti climatici di fabbricati
esistenti, di proprietà esclusiva degli Enti beneficiar</t>
  </si>
  <si>
    <t>Supportare le imprese nella definizione ed implementazione di un Piano d’azione per l'Internazionalizzazione</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</si>
  <si>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</si>
  <si>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</si>
  <si>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Sostenere le PMI lombarde che hanno intrapreso o stanno per intraprendere un percorso di patrimonializzazione mediante la quotazione sui sistemi multilaterali di negoziazione/MTF, cd “Borsa”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</si>
  <si>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</si>
  <si>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</si>
  <si>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Sostenere lo sviluppo delle competenze per la transizione industriale promuovendo l’acquisizione di competenze, l'orientamento dei lavoratori,la formazione degli imprenditori.</t>
  </si>
  <si>
    <t xml:space="preserve">Sostenere l'utilizzo razionale delle risorse per l'efficientamento dei processi produttivi </t>
  </si>
  <si>
    <t>Consolidare il posizionamento delle MPMI sul mercato internazionale sostenendo la partecipazione alle manifestazioni fieristiche di livello internazionale che si svolgono in Lombardia.</t>
  </si>
  <si>
    <t>Promuovere investimenti per interventi di innovazione tecnologica degli impianti e delle attrezzature, anche nell’ottica di favorire la riduzione dell’impatto ambientale.</t>
  </si>
  <si>
    <t>Incrementare la consapevolezza delle imprese dei propri punti di forza e debolezza e ad elaborare e realizzare un progetto di miglioramento del posizionamento digitale coerente con le esigenze di sviluppo.</t>
  </si>
  <si>
    <t>Avviare un percorso amministrativo per definire una Misura di sostegno del trasferimento tecnologico dedicata a supportare efficacemente gli IRCCS lombardi.</t>
  </si>
  <si>
    <t>Sostenere investimenti di progetti complessi di ricerca industriale e sviluppo
sperimentale realizzati con collaborazione tra PMI, grandi imprese ed organismi di ricerca.</t>
  </si>
  <si>
    <t>Raccolta dei fabbisogni prioritari di efficientamento energetico del patrimonio edilizio scolastico</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</si>
  <si>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</si>
  <si>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La misura intende promuovere azioni di economia circolare da parte degli Enti Locali con contributo fino al 100% sotto forma di sovvenzione a fondo perduto</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</si>
  <si>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</si>
  <si>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</si>
  <si>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Sviluppare una infrastruttura regionale per facilitare l’accesso e l’analisi del proprio patrimonio informativo consentendone la promozione e la condivisione con diverse tipologie di stakeholder</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</si>
  <si>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</si>
  <si>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</si>
  <si>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Sostenere le micro, piccole e medie imprese (PMI)
lombarde e i liberi professionisti nell’ottenimento di nuovi brevetti
europei e internazionali o estensioni degli stessi a livello europeo o
internazionale relativamente a invenzioni industriali</t>
  </si>
  <si>
    <t>Favorire la promozione dello start-up di impresa, con particolare riferimento alla
nascita e allo sviluppo delle start up con il coinvolgimento diretto degli
Operatori del Microcredito</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</si>
  <si>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</si>
  <si>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Sostegno e consolidamento di una rete regionale
di acceleratori della moda e del design, composta di soggetti
specializzati in percorsi di accompagnamento e accelerazione delle PMI dei due settori.
La finalità è sostenere la trasformazione delle PMI artigiane</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</si>
  <si>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</si>
  <si>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</si>
  <si>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 xml:space="preserve">Sovvenzioni per la riqualificazione energetica del patrimonio edilizio degli enti locali destinato alle finalità istituzionali per conseguire la riduzione delle emissioni di CO2, la contrazione dei consumi energetici e dei relativi costi. </t>
  </si>
  <si>
    <t>Erogazione di un voucher formativo che consente ai lavoratori di partecipare ai corsi di formazione selezionabili dal Catalogo competenze per la transizione industriale e la sostenibilità delle imprese.</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</si>
  <si>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</si>
  <si>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</si>
  <si>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</si>
  <si>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</si>
  <si>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Sostenere l’internazionalizzazione delle PMI lombarde, consentendo una crescita di competitività e contribuendo alla valorizzazione delle eccellenze e delle filiere, anche alla luce della crisi innescatasi a seguito dell’aggressione della Russia contro l’Ucraina</t>
  </si>
  <si>
    <t>Mantenere e migliorare la competitività del tessuto imprenditoriale lombardo attraverso il sostegno agli investimenti in ricerca industriale, sviluppo sperimentale e innovazione di processo (anche digitale)</t>
  </si>
  <si>
    <t>Enti regionali / società in house</t>
  </si>
  <si>
    <t>Micro, Piccole, Medie e Grandi imprese</t>
  </si>
  <si>
    <t>Micro, Piccole, Medie e Grandi imprese, partenariati</t>
  </si>
  <si>
    <t>PMI</t>
  </si>
  <si>
    <t>MPMI</t>
  </si>
  <si>
    <t>AFAM</t>
  </si>
  <si>
    <t>Operatori dei servizi di teleriscaldamento.</t>
  </si>
  <si>
    <t>PMI con sede in Lombardia</t>
  </si>
  <si>
    <t>Partenariati 3-6 imprese di cui almeno una PM</t>
  </si>
  <si>
    <t>Università</t>
  </si>
  <si>
    <t>Raggruppamenti di PMI</t>
  </si>
  <si>
    <t>PMI e grandi imprese</t>
  </si>
  <si>
    <t>Grandi, piccole e medie imprese in forma singola o aggregata</t>
  </si>
  <si>
    <t>Partenariati di imprese composti da piccole o medie imprese in collaborazione con grandi imprese.</t>
  </si>
  <si>
    <t>Enti locali della Lombardia e soggetti pubblici ISTAt;  ALER e comuni delle prime cinque classi di fabbisogno PRERP 2014-2016</t>
  </si>
  <si>
    <t>ARIA S.p.A.</t>
  </si>
  <si>
    <t>Enti Locali della Lombardia con popolazione superiore a 5000 abitanti
e Soggetti pubblici presenti nell’elenco delle Amministrazioni pubbliche
annualmente pubblicato dall'ISTAT in qualità di membri di una
Comunità Energetica costituita o da costituire.</t>
  </si>
  <si>
    <t>MPMI con sede in Lombardia.</t>
  </si>
  <si>
    <t>Microimprese</t>
  </si>
  <si>
    <t xml:space="preserve">IRCCS </t>
  </si>
  <si>
    <t>Partenariati di imprese (Piccole e Medie Imprese - PMI, grandi imprese) e organismi di ricerca e diffusione della conoscenza (di seguito Organismi di Ricerca - OdR) pubblici e privati, ivi comprese Università, istituti di ricerca e IRCCS.</t>
  </si>
  <si>
    <t xml:space="preserve">Università </t>
  </si>
  <si>
    <t>Province lombarde e Città metropolitana di Milano</t>
  </si>
  <si>
    <t xml:space="preserve">RFI (Rete Ferroviaria Italiana) e i Comuni per le Stazioni degli ambiti di intervento rispettivamente ammissibili. </t>
  </si>
  <si>
    <t>EE.LL. del territorio lombardo</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</si>
  <si>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</si>
  <si>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MPMI, MidCap, Grandi Imprese</t>
  </si>
  <si>
    <t xml:space="preserve">ALER e i Comuni appartenenti alle prime cinque classi di fabbisogno
</t>
  </si>
  <si>
    <t>ALER e altri Enti pubblici proprietari esclusivi di fabbricati destinati a Servizi Abitativi Pubblici (SAP)</t>
  </si>
  <si>
    <t xml:space="preserve">Enti Locali della Lombardia, enti gestori dei parchi regionali. </t>
  </si>
  <si>
    <t>Beneficiari delle agevolazioni 1.3.1 - 1.3.2 - 1.3.3 - 1.3.4 - 2.1.3 - 2.6.1 - 2.6.2</t>
  </si>
  <si>
    <t xml:space="preserve">PMI </t>
  </si>
  <si>
    <t>PMI e MidCap</t>
  </si>
  <si>
    <t>Gestori di fondi di Venture Capital FIA o FIA UE.</t>
  </si>
  <si>
    <t>n.a.</t>
  </si>
  <si>
    <t>12/12/2025</t>
  </si>
  <si>
    <t>11/11/2025</t>
  </si>
  <si>
    <t>15/10/2025</t>
  </si>
  <si>
    <t>02/12/2025</t>
  </si>
  <si>
    <t>30/09/2025</t>
  </si>
  <si>
    <t>16/09/2025</t>
  </si>
  <si>
    <t>14/07/2025</t>
  </si>
  <si>
    <t>21/07/2025</t>
  </si>
  <si>
    <t>26/08/2025</t>
  </si>
  <si>
    <t>06/05/2025</t>
  </si>
  <si>
    <t>27/01/2025</t>
  </si>
  <si>
    <t>17/06/2025</t>
  </si>
  <si>
    <t>28/02/2025</t>
  </si>
  <si>
    <t>12/05/2025</t>
  </si>
  <si>
    <t>03/06/2025</t>
  </si>
  <si>
    <t>08/04/2025</t>
  </si>
  <si>
    <t>30/06/2026</t>
  </si>
  <si>
    <t>16/01/2025</t>
  </si>
  <si>
    <t>Affidamento in-house</t>
  </si>
  <si>
    <t>08/01/2025</t>
  </si>
  <si>
    <t>15/01/2025</t>
  </si>
  <si>
    <t>03/12/2024</t>
  </si>
  <si>
    <t>31/07/2024</t>
  </si>
  <si>
    <t>06/11/2024</t>
  </si>
  <si>
    <t>03/09/2024</t>
  </si>
  <si>
    <t>08/07/2024</t>
  </si>
  <si>
    <t xml:space="preserve">08/10/2024
</t>
  </si>
  <si>
    <t>04/07/2024</t>
  </si>
  <si>
    <t>14/01/2024</t>
  </si>
  <si>
    <t xml:space="preserve"> 03/09/2024</t>
  </si>
  <si>
    <t>01/10/2024</t>
  </si>
  <si>
    <t>07/05/2024</t>
  </si>
  <si>
    <t>01/03/2024</t>
  </si>
  <si>
    <t>28/03/2024</t>
  </si>
  <si>
    <t>25/01/2024</t>
  </si>
  <si>
    <t>26/10/2023</t>
  </si>
  <si>
    <t>15/01/2024</t>
  </si>
  <si>
    <t>18/01/2024</t>
  </si>
  <si>
    <t>28/09/2023</t>
  </si>
  <si>
    <t>06/06/2023</t>
  </si>
  <si>
    <t>01/06/2023</t>
  </si>
  <si>
    <t>nd</t>
  </si>
  <si>
    <t>12/09/2023</t>
  </si>
  <si>
    <t>05/09/2023</t>
  </si>
  <si>
    <t>17/05/2023</t>
  </si>
  <si>
    <t>13/06/2023</t>
  </si>
  <si>
    <t>04/05/2023</t>
  </si>
  <si>
    <t xml:space="preserve">14/02/2023
</t>
  </si>
  <si>
    <t>01/12/2022</t>
  </si>
  <si>
    <t>25/01/2023</t>
  </si>
  <si>
    <t>12/05/2026</t>
  </si>
  <si>
    <t>22/01/2026</t>
  </si>
  <si>
    <t>22/12/2025</t>
  </si>
  <si>
    <t>15/04/2026</t>
  </si>
  <si>
    <t>07/11/2025</t>
  </si>
  <si>
    <t>Fino esaurimento risorse</t>
  </si>
  <si>
    <t>09/10/2025</t>
  </si>
  <si>
    <t>26/10/2025</t>
  </si>
  <si>
    <t>al 31/12/2026</t>
  </si>
  <si>
    <t>27/03/2025</t>
  </si>
  <si>
    <t>03/09/2025</t>
  </si>
  <si>
    <t>15/04/2025</t>
  </si>
  <si>
    <t>08/08/2025</t>
  </si>
  <si>
    <t>09/09/2025</t>
  </si>
  <si>
    <t>31/12/2027</t>
  </si>
  <si>
    <t>31/11/2025</t>
  </si>
  <si>
    <t>22/12/2026</t>
  </si>
  <si>
    <t>03/04/2025</t>
  </si>
  <si>
    <t>12/11/2024</t>
  </si>
  <si>
    <t>23/09/2024</t>
  </si>
  <si>
    <t>28/11/2024</t>
  </si>
  <si>
    <t>19/09/2024</t>
  </si>
  <si>
    <t>13/03/2025</t>
  </si>
  <si>
    <t>18/11/2024</t>
  </si>
  <si>
    <t>29/05/2026</t>
  </si>
  <si>
    <t>12/03/2024</t>
  </si>
  <si>
    <t>26/07/2024</t>
  </si>
  <si>
    <t>02/02/2024</t>
  </si>
  <si>
    <t>04/04/2023</t>
  </si>
  <si>
    <t>10/09/2023</t>
  </si>
  <si>
    <t>14/12/2023</t>
  </si>
  <si>
    <t>29/06/2023</t>
  </si>
  <si>
    <t>09/05/2023</t>
  </si>
  <si>
    <t>31/12/2024</t>
  </si>
  <si>
    <t>https://fesr.regione.lombardia.it/bando/RLV12025050743</t>
  </si>
  <si>
    <t>https://ue.regione.lombardia.it/bando/RLL12025049610</t>
  </si>
  <si>
    <t>https://fesr.regione.lombardia.it/bando/RLV12025049925</t>
  </si>
  <si>
    <t>https://www.bandi.regione.lombardia.it/servizi/servizio/bandi/dettaglio/ambiente-energia/rifiuti-economia-circolare/ri-circo-c-d-risorse-circolari-lombardia-sostegno-pmi-lombarde-sviluppo-azioni-economia-circolare-edizione-dedicata-filiere-costruzione-demolizione-bonifiche-siti-contaminati-RLT12025047563</t>
  </si>
  <si>
    <t>https://fesr.regione.lombardia.it/bando/RLO12025046583</t>
  </si>
  <si>
    <t>https://ue.regione.lombardia.it/bando/RLP12025046223</t>
  </si>
  <si>
    <t>https://ue.regione.lombardia.it/bando/RLP12025046224</t>
  </si>
  <si>
    <t>https://ue.regione.lombardia.it/bando/RLF12025045923</t>
  </si>
  <si>
    <t>https://ue.regione.lombardia.it/bando/RLO12025044563</t>
  </si>
  <si>
    <t>https://ue.regione.lombardia.it/bando/RLO12025043944</t>
  </si>
  <si>
    <t>https://ue.regione.lombardia.it/bando/RLT12025044624</t>
  </si>
  <si>
    <t>https://ue.regione.lombardia.it/bando/RLF12025044023</t>
  </si>
  <si>
    <t>https://fesr.regione.lombardia.it/bando/RLT12025044963</t>
  </si>
  <si>
    <t>https://ue.regione.lombardia.it/bando/RLO12025045364</t>
  </si>
  <si>
    <t>https://ue.regione.lombardia.it/bando/RLO12025044083</t>
  </si>
  <si>
    <t>https://ue.regione.lombardia.it/bando/RLF12025044783</t>
  </si>
  <si>
    <t>https://ue.regione.lombardia.it/bando/RLO12024043083</t>
  </si>
  <si>
    <t>https://ue.regione.lombardia.it/bando/RLV12024042383</t>
  </si>
  <si>
    <t>https://ue.regione.lombardia.it/bando/RLF12024041983</t>
  </si>
  <si>
    <t>https://ue.regione.lombardia.it/bando/RLO12024042243</t>
  </si>
  <si>
    <t>https://ue.regione.lombardia.it/bando/RLO12024039843</t>
  </si>
  <si>
    <t>https://ue.regione.lombardia.it/bando/RLO12024040384</t>
  </si>
  <si>
    <t>https://ue.regione.lombardia.it/bando/RLO12024039683</t>
  </si>
  <si>
    <t>https://fesr.regione.lombardia.it/bando/RLF12024039723</t>
  </si>
  <si>
    <t>https://ue.regione.lombardia.it/bando/RLR12024040265</t>
  </si>
  <si>
    <t>https://fesr.regione.lombardia.it/bando/RLF12024039403</t>
  </si>
  <si>
    <t>https://ue.regione.lombardia.it/bando/RLV12024041823</t>
  </si>
  <si>
    <t>https://ue.regione.lombardia.it/bando/RLS12024039643</t>
  </si>
  <si>
    <t>https://ue.regione.lombardia.it/bando/RLT12024040123</t>
  </si>
  <si>
    <t>https://ue.regione.lombardia.it/bando/RLO12023036304</t>
  </si>
  <si>
    <t>https://fesr.regione.lombardia.it/bando/RLT12024038383</t>
  </si>
  <si>
    <t>https://fesr.regione.lombardia.it/bando/RLL12023035063</t>
  </si>
  <si>
    <t>https://ue.regione.lombardia.it/bando/RLO12024036663</t>
  </si>
  <si>
    <t>https://ue.regione.lombardia.it/bando/RLF12023035064</t>
  </si>
  <si>
    <t>https://ue.regione.lombardia.it/bando/RLL12023033503</t>
  </si>
  <si>
    <t>https://ue.regione.lombardia.it/bando/RLO12023035523</t>
  </si>
  <si>
    <t>https://ue.regione.lombardia.it/bando/RLR12023034564</t>
  </si>
  <si>
    <t>https://ue.regione.lombardia.it/bando/RLP12023033504</t>
  </si>
  <si>
    <t>https://ue.regione.lombardia.it/bando/RLT12023031743</t>
  </si>
  <si>
    <t>https://ue.regione.lombardia.it/bando/RLV12023033723</t>
  </si>
  <si>
    <t>https://ue.regione.lombardia.it/bando/RLO12023033524</t>
  </si>
  <si>
    <t>https://fesr.regione.lombardia.it/bando/RLO12023031244</t>
  </si>
  <si>
    <t>https://fesr.regione.lombardia.it/bando/RLO12023031703</t>
  </si>
  <si>
    <t>https://ue.regione.lombardia.it/bando/RLP12023030003</t>
  </si>
  <si>
    <t>https://ue.regione.lombardia.it/bando/RLO12022029066</t>
  </si>
  <si>
    <t>https://ue.regione.lombardia.it/bando/RLO12023030663</t>
  </si>
  <si>
    <t>https://ue.regione.lombardia.it/bando/RLF12023030743</t>
  </si>
  <si>
    <t>DGR</t>
  </si>
  <si>
    <t>2.1</t>
  </si>
  <si>
    <t>2.2</t>
  </si>
  <si>
    <t>1.3</t>
  </si>
  <si>
    <t>1.4</t>
  </si>
  <si>
    <t>1.1</t>
  </si>
  <si>
    <t>1.2</t>
  </si>
  <si>
    <t>2.6</t>
  </si>
  <si>
    <t>1.6</t>
  </si>
  <si>
    <t>2.8</t>
  </si>
  <si>
    <t xml:space="preserve">Micro, piccola o media impresa, 
liberi professionisti.
</t>
  </si>
  <si>
    <t>BANDO</t>
  </si>
  <si>
    <t>https://ue.regione.lombardia.it/bando/RLL12025050603</t>
  </si>
  <si>
    <t>https://ue.regione.lombardia.it/bando/RLL12026052123</t>
  </si>
  <si>
    <t>MISURA INVESTIMENTI, LINEA IMPRESA EFFICIENTE</t>
  </si>
  <si>
    <t>Aggiornato al</t>
  </si>
  <si>
    <t>Obiettivo Specifico</t>
  </si>
  <si>
    <t>Descrizione Obiettivo Specifico</t>
  </si>
  <si>
    <t>Codice Azione</t>
  </si>
  <si>
    <t>Titolo Azione</t>
  </si>
  <si>
    <t>Ricerca, innovazione e tecnologie avanzate</t>
  </si>
  <si>
    <t>Sostegno agli investimenti in ricerca, sviluppo e innovazione</t>
  </si>
  <si>
    <t>Sostegno all’attuazione di progetti complessi di ricerca, sviluppo e innovazione</t>
  </si>
  <si>
    <t>1.1.5</t>
  </si>
  <si>
    <t>Sostegno alle azioni di diffusione e consolidamento dell’approccio lombardo di Open Innovation negli ecosistemi dell’innovazione</t>
  </si>
  <si>
    <t>Digitalizzazione di cittadini, imprese e PA</t>
  </si>
  <si>
    <t>Sviluppo di una Infrastruttura regionale per l’analisi dei dati attraverso il ricorso all’Internet of Things (IOT) e ai Big Data</t>
  </si>
  <si>
    <t>Sostegno all’accelerazione del processo di trasformazione digitale dei modelli di business delle PMI</t>
  </si>
  <si>
    <t>Competitività e crescita sostenibile delle PMI</t>
  </si>
  <si>
    <t>Sostegno allo sviluppo dell’internazionalizzazione delle PMI lombarde ed all’attrazione di investimenti esteri</t>
  </si>
  <si>
    <t>1.3.4</t>
  </si>
  <si>
    <t>Sostegno al rafforzamento delle reti e delle aggregazioni di imprese</t>
  </si>
  <si>
    <t>Competenze per S3, transizione industriale e imprenditorialità</t>
  </si>
  <si>
    <t>Tecnologie strategiche per l’Europa (STEP) – deep tech/biotech</t>
  </si>
  <si>
    <t>1.6.1</t>
  </si>
  <si>
    <t>– Sviluppo delle tecnologie critiche nei progetti di partenariato tra PMI e Grandi imprese</t>
  </si>
  <si>
    <t>1.6.2</t>
  </si>
  <si>
    <t>–Sviluppo delle tecnologie critiche attraverso il sostegno al capitale di rischio di start up e scale up deep tech e biotech</t>
  </si>
  <si>
    <t>1.6.3</t>
  </si>
  <si>
    <t>– Sviluppo delle tecnologie critiche - MTR</t>
  </si>
  <si>
    <t>Efficienza energetica e riduzione delle emissioni</t>
  </si>
  <si>
    <t>Sostegno all’efficientamento del patrimonio residenziale pubblico</t>
  </si>
  <si>
    <t>Sostegno all’efficientamento energetico e alla estensione dei sistemi di teleriscaldamento e teleraffrescamento</t>
  </si>
  <si>
    <t>Energie rinnovabili e comunità energetiche</t>
  </si>
  <si>
    <t>2.5</t>
  </si>
  <si>
    <t>Accesso sicuro all’acqua e resilienza idrica</t>
  </si>
  <si>
    <t>2.5.1</t>
  </si>
  <si>
    <t>– Ripristinare e proteggere il ciclo dell’acqua</t>
  </si>
  <si>
    <t>2.5.2</t>
  </si>
  <si>
    <t>– Servizio Idrico Integrato</t>
  </si>
  <si>
    <t>Economia circolare ed efficienza nell’uso delle risorse</t>
  </si>
  <si>
    <t>Mobilità urbana multimodale sostenibile</t>
  </si>
  <si>
    <t>Sostegno al miglioramento del sistema di mobilità urbana integrata</t>
  </si>
  <si>
    <t>2.8.2</t>
  </si>
  <si>
    <t>Sostegno allo sviluppo di sistemi di informazione e accessibilità integrati e innovativi</t>
  </si>
  <si>
    <t>Tecnologie pulite ed efficienti (STEP) – clean tech</t>
  </si>
  <si>
    <t>4.7</t>
  </si>
  <si>
    <t>Accesso ad alloggi sostenibili e a prezzi accessibili</t>
  </si>
  <si>
    <t>4.7.1</t>
  </si>
  <si>
    <t>Promuovere l’accesso ad alloggi sostenibili e a prezzi accessibili</t>
  </si>
  <si>
    <t>Sviluppo delle tecnologie critiche attraverso il sostegno al capitale di rischio di start up e scale up clean tech</t>
  </si>
  <si>
    <t>Sviluppo e tutela della capacità innovativa del sistema delle imprese</t>
  </si>
  <si>
    <t>https://ue.regione.lombardia.it/bando/RLT12025048723</t>
  </si>
  <si>
    <t>COLLABORA&amp;INNOVA – SECONDA EDIZIONE</t>
  </si>
  <si>
    <t>Sostenere progetti di ricerca industriale e sviluppo sperimentale realizzati in collaborazione tra PMI, Grandi imprese e Organismi di ricerca, per favorire grandi investimenti strategici e innovazioni di prodotto o di processo.</t>
  </si>
  <si>
    <t>PMI, Grandi imprese e Organismi di ricerca (incluse Università, centri di ricerca e IRCCS) con sede operativa in Lombardia.</t>
  </si>
  <si>
    <t>La misura sostiene azioni di simbiosi industriale, prevenzione della produzione di rifiuti, riciclaggio e valorizzazione dei materiali nelle filiere delle plastiche, gomme, materiali polimerici e tessile, dei AEE/RAEE inclusi pannelli fotovoltaici, batterie e accumulatori, del recupero del fosforo e di altre materie prime critiche.</t>
  </si>
  <si>
    <t>Piccole e medie imprese, comprese start-up e PMI innovative, in forma singola o aggregata, con sedi operative in Lombardia.</t>
  </si>
  <si>
    <t>PMI come definite dall'Allegato 1 del Reg. U.E. 651/2014 e ss.mm.</t>
  </si>
  <si>
    <t>Promuovere azioni di economia circolare da parte delle PMI lombarde per migliore gestione dei rifiuti delle filiere delle plastiche e del tessile.</t>
  </si>
  <si>
    <t>https://www.regione.lombardia.it/giunta/sedute-e-delibere/delibera-6119-legislatura-12</t>
  </si>
  <si>
    <t>https://www.regione.lombardia.it/giunta/sedute-e-delibere/delibera-5927-legislatura-12</t>
  </si>
  <si>
    <t>https://www.regione.lombardia.it/giunta/sedute-e-delibere/delibera-5805-legislatura-12</t>
  </si>
  <si>
    <t>https://www.regione.lombardia.it/giunta/sedute-e-delibere/delibera-5775-legislatura-12</t>
  </si>
  <si>
    <t>https://www.regione.lombardia.it/giunta/sedute-e-delibere/delibera-5632-legislatura-12</t>
  </si>
  <si>
    <t>https://www.regione.lombardia.it/giunta/sedute-e-delibere/delibera-5417-legislatura-12</t>
  </si>
  <si>
    <t>https://www.regione.lombardia.it/giunta/sedute-e-delibere/delibera-5436-legislatura-12</t>
  </si>
  <si>
    <t>https://www.regione.lombardia.it/giunta/sedute-e-delibere/delibera-5430-legislatura-12</t>
  </si>
  <si>
    <t>https://www.regione.lombardia.it/giunta/sedute-e-delibere/delibera-5251-legislatura-12</t>
  </si>
  <si>
    <t>https://www.regione.lombardia.it/giunta/sedute-e-delibere/delibera-4917-legislatura-12</t>
  </si>
  <si>
    <t>https://www.regione.lombardia.it/giunta/sedute-e-delibere/delibera-4839-legislatura-12</t>
  </si>
  <si>
    <t>https://www.regione.lombardia.it/giunta/sedute-e-delibere/delibera-4648-legislatura-12</t>
  </si>
  <si>
    <t>https://www.regione.lombardia.it/giunta/sedute-e-delibere/delibera-4452-legislatura-12</t>
  </si>
  <si>
    <t>https://www.regione.lombardia.it/giunta/sedute-e-delibere/delibera-4404-legislatura-12</t>
  </si>
  <si>
    <t>https://www.regione.lombardia.it/giunta/sedute-e-delibere/delibera-4405-legislatura-12</t>
  </si>
  <si>
    <t>https://www.regione.lombardia.it/giunta/sedute-e-delibere/delibera-4262-legislatura-12</t>
  </si>
  <si>
    <t>https://www.regione.lombardia.it/giunta/sedute-e-delibere/delibera-3960-legislatura-12</t>
  </si>
  <si>
    <t>https://www.regione.lombardia.it/giunta/sedute-e-delibere/delibera-3764-legislatura-12</t>
  </si>
  <si>
    <t>https://www.regione.lombardia.it/giunta/sedute-e-delibere/delibera-3765-legislatura-12</t>
  </si>
  <si>
    <t>https://www.regione.lombardia.it/giunta/sedute-e-delibere/delibera-3756-legislatura-12</t>
  </si>
  <si>
    <t>https://www.regione.lombardia.it/giunta/sedute-e-delibere/delibera-3741-legislatura-12</t>
  </si>
  <si>
    <t>https://www.regione.lombardia.it/giunta/sedute-e-delibere/delibera-3704-legislatura-12</t>
  </si>
  <si>
    <t>https://www.regione.lombardia.it/giunta/sedute-e-delibere/delibera-3638-legislatura-12</t>
  </si>
  <si>
    <t>https://www.regione.lombardia.it/giunta/sedute-e-delibere/delibera-3614-legislatura-12</t>
  </si>
  <si>
    <t>https://www.regione.lombardia.it/giunta/sedute-e-delibere/delibera-2994-legislatura-12</t>
  </si>
  <si>
    <t>https://www.regione.lombardia.it/giunta/sedute-e-delibere/delibera-2939-legislatura-12</t>
  </si>
  <si>
    <t>https://www.regione.lombardia.it/giunta/sedute-e-delibere/delibera-2968-legislatura-12</t>
  </si>
  <si>
    <t>https://www.regione.lombardia.it/giunta/sedute-e-delibere/delibera-2849-legislatura-12</t>
  </si>
  <si>
    <t>https://www.regione.lombardia.it/giunta/sedute-e-delibere/delibera-2877-legislatura-12</t>
  </si>
  <si>
    <t>https://www.regione.lombardia.it/giunta/sedute-e-delibere/delibera-2827-legislatura-12</t>
  </si>
  <si>
    <t>https://www.regione.lombardia.it/giunta/sedute-e-delibere/delibera-2829-legislatura-12</t>
  </si>
  <si>
    <t>https://www.regione.lombardia.it/giunta/sedute-e-delibere/delibera-2830-legislatura-12</t>
  </si>
  <si>
    <t>https://www.regione.lombardia.it/giunta/sedute-e-delibere/delibera-2398-legislatura-12</t>
  </si>
  <si>
    <t>https://www.regione.lombardia.it/giunta/sedute-e-delibere/delibera-2348-legislatura-12</t>
  </si>
  <si>
    <t>https://www.regione.lombardia.it/giunta/sedute-e-delibere/delibera-2349-legislatura-12</t>
  </si>
  <si>
    <t>https://www.regione.lombardia.it/giunta/sedute-e-delibere/delibera-2198-legislatura-12</t>
  </si>
  <si>
    <t>https://www.regione.lombardia.it/giunta/sedute-e-delibere/delibera-2199-legislatura-12</t>
  </si>
  <si>
    <t>https://www.regione.lombardia.it/giunta/sedute-e-delibere/delibera-1320-legislatura-12</t>
  </si>
  <si>
    <t>https://www.regione.lombardia.it/giunta/sedute-e-delibere/delibera-1284-legislatura-12</t>
  </si>
  <si>
    <t>https://www.regione.lombardia.it/giunta/sedute-e-delibere/delibera-1326-legislatura-12</t>
  </si>
  <si>
    <t>https://www.regione.lombardia.it/giunta/sedute-e-delibere/delibera-1285-legislatura-12</t>
  </si>
  <si>
    <t>https://www.regione.lombardia.it/giunta/sedute-e-delibere/delibera-1246-legislatura-12</t>
  </si>
  <si>
    <t>https://www.regione.lombardia.it/giunta/sedute-e-delibere/delibera-1187-legislatura-12</t>
  </si>
  <si>
    <t>https://www.regione.lombardia.it/giunta/sedute-e-delibere/delibera-986-legislatura-12</t>
  </si>
  <si>
    <t>https://www.regione.lombardia.it/giunta/sedute-e-delibere/delibera-803-legislatura-12</t>
  </si>
  <si>
    <t>https://www.regione.lombardia.it/giunta/sedute-e-delibere/delibera-737-legislatura-12</t>
  </si>
  <si>
    <t>https://www.regione.lombardia.it/giunta/sedute-e-delibere/delibera-713-legislatura-12</t>
  </si>
  <si>
    <t>https://www.regione.lombardia.it/giunta/sedute-e-delibere/delibera-689-legislatura-12</t>
  </si>
  <si>
    <t>https://www.regione.lombardia.it/giunta/sedute-e-delibere/delibera-220-legislatura-12</t>
  </si>
  <si>
    <t>https://www.regione.lombardia.it/giunta/sedute-e-delibere/delibera-7711-legislatura-11</t>
  </si>
  <si>
    <t>https://www.regione.lombardia.it/giunta/sedute-e-delibere/delibera-7712-legislatura-11</t>
  </si>
  <si>
    <t>https://www.regione.lombardia.it/giunta/sedute-e-delibere/delibera-7720-legislatura-11</t>
  </si>
  <si>
    <t>https://www.regione.lombardia.it/giunta/sedute-e-delibere/delibera-7535-legislatura-11</t>
  </si>
  <si>
    <t>https://www.regione.lombardia.it/giunta/sedute-e-delibere/delibera-7595-legislatura-11</t>
  </si>
  <si>
    <t>https://www.regione.lombardia.it/giunta/sedute-e-delibere/delibera-7402-legislatura-11</t>
  </si>
  <si>
    <t>https://www.regione.lombardia.it/giunta/sedute-e-delibere/delibera-7202-legislatura-11</t>
  </si>
  <si>
    <t>https://www.regione.lombardia.it/giunta/sedute-e-delibere/delibera-7151-legislatura-11</t>
  </si>
  <si>
    <t>https://www.regione.lombardia.it/giunta/sedute-e-delibere/delibera-7538-legislatura-11</t>
  </si>
  <si>
    <t>https://www.regione.lombardia.it/giunta/sedute-e-delibere/delibera-6115-legislatura-12</t>
  </si>
  <si>
    <t>Sostenere la qualificazione delle imprese per l’accesso alle filiere produttive strategiche tramite certificazioni industriali avanzate, approvazioni regolatorie e qualifiche tecniche di processo e prodotto, rafforzando la resilienza delle catene del valore e l’offerta produttiva locale.</t>
  </si>
  <si>
    <t>PMI con sede operativa in Lombardia.</t>
  </si>
  <si>
    <t>TALENTI - TRASFERIMENTO DELLE CONOSCENZE</t>
  </si>
  <si>
    <t>https://www.regione.lombardia.it/giunta/sedute-e-delibere/delibera-5985-legislatura-12</t>
  </si>
  <si>
    <t>Favorire l’integrazione nelle PMI lombarde di competenze di alto profilo provenienti dalla ricerca, sostenendo l’inserimento e la stabilizzazione di figure qualificate a supporto dell’innovazione e della competitività.</t>
  </si>
  <si>
    <t>PMI con sede operativa in Lombardia al momento della domanda o da costituire entro la prima erogazione.</t>
  </si>
  <si>
    <t xml:space="preserve">RI.CIRCO.LO. FILIERE PRIORITARIE </t>
  </si>
  <si>
    <t>RI.CIRCO.LO STEP</t>
  </si>
  <si>
    <t xml:space="preserve">DIGITAL ARCHIVES </t>
  </si>
  <si>
    <t>TLR_EFF -  TELERISCALDAMENTO E TELERAFFRESCAMENTO</t>
  </si>
  <si>
    <t>RI.CIRCO.LO. - RIFIUTI ALIMENTARI</t>
  </si>
  <si>
    <t>GREEN HEAT 100% - TELERISCALDAMENTO E TELERAFFRESCAMENTO DA FONTI RINNOVABILI</t>
  </si>
  <si>
    <t>RI.CIRCO.LO. - COSTRUZIONE E DEMOLIZIONE E  BONIFICHE</t>
  </si>
  <si>
    <t>COMPETITIVITÀ DELLE STRUTTURE RICETTIVE ALBERGHIERE E NON ALBERGHIERE ALL'ARIA APERTA</t>
  </si>
  <si>
    <t>PARTECIPAZIONE DELLE MPMI A FIERE INTERNAZIONALI IN FORMA AGGREGATA</t>
  </si>
  <si>
    <t>FONDO LOMBARDIA VENTURE STEP</t>
  </si>
  <si>
    <t xml:space="preserve">RI.CIRCO.LO. STEP </t>
  </si>
  <si>
    <t>SEED PA - EFFICIENZA ENERGETICA DEGLI EDIFICI PUBBLICI</t>
  </si>
  <si>
    <t>VERSO NUOVI MERCATI: L'INTERNAZIONALIZZAZIONE DELLE IMPRESE LOMBARDE</t>
  </si>
  <si>
    <t>DIGITAL ARCHIVES</t>
  </si>
  <si>
    <t>RELOAD CER -  COMUNITÀ ENERGETICHE RINNOVABILI</t>
  </si>
  <si>
    <t>TRANSIZIONE MPMI CIRCOLARI E SOSTENIBILI</t>
  </si>
  <si>
    <t>PARTECIPAZIONE DELLE MPMI ALLE FIERE INTERNAZIONALI IN LOMBARDIA</t>
  </si>
  <si>
    <t>APPROVAZIONE DEL PERCORSO PER LA DEFINIZIONE DI UNA MISURA DI SOSTEGNO ALLE ATTIVITÀ DI RICERCA NEGLI ISTITUTI DIRICOVERO E CURA A CARATTERE SCIENTIFICO (IRCCS) LOMBARDI FINALIZZATA AL TRASFERIMENTO TECNOLOGICO</t>
  </si>
  <si>
    <t>ENERGY4SCHOOLS</t>
  </si>
  <si>
    <t>MULTIMODALE URBANO</t>
  </si>
  <si>
    <t>RI.CIRCO.LO - ENTI LOCALI</t>
  </si>
  <si>
    <t>BASKET BOND LOMBARDIA</t>
  </si>
  <si>
    <t>SERVIZI INNOVATIVI PER CITTADINI, IMPRESE E PA LOMBARDE SULLA PIATTAFORMA REGIONALE BANDI E SERVIZI</t>
  </si>
  <si>
    <t>RI.CIRCO.LO - PLASTICHE E TESSILI</t>
  </si>
  <si>
    <t>INFRASTRUTTURA REGIONALE PER L’ANALISI DEI DATI</t>
  </si>
  <si>
    <t>RAFFORZAMENTO FILIERE PRODUTTIVE</t>
  </si>
  <si>
    <t>ACCELERAZIONE PER LE PMI DELLA MODA E DEL DESIGN</t>
  </si>
  <si>
    <t>VOUCHER FORMATIVO AZIENDALE PER LA TRANSIZIONE INDUSTRIALE E LA SOSTENIBILITÀ DELLE IMPRESE</t>
  </si>
  <si>
    <t>COMPETITIVITA' DELLE STRUTTURE RICETTIVE ALBERGHIERE E NON ALBERGHIERE</t>
  </si>
  <si>
    <t>https://ue.regione.lombardia.it/bando/RLF12026051723</t>
  </si>
  <si>
    <t>https://ue.regione.lombardia.it/bando/RLO12026053023</t>
  </si>
  <si>
    <t>https://ue.regione.lombardia.it/bando/RLO12025046583</t>
  </si>
  <si>
    <t>https://www.bandi.regione.lombardia.it/servizi/servizio/bandi/dettaglio/ambiente-territorio/gestione-rifiuti/ri-circo-filiere-prioritarie-risorse-circolari-lombardia-sostegno-pmi-lombarde-sviluppo-azioni-economia-circolare-edizione-dedicata-ad-alcune-filiere-prioritarie-RLT12026053863</t>
  </si>
  <si>
    <t>Sostegno allo sviluppo di tecnologie critiche nei settori deep tech e biotecnologie - MTR</t>
  </si>
  <si>
    <t>Un’Europa più verde, a basse emissioni di carbonio e in transizione verso la decarbonizzazione e la resilienza</t>
  </si>
  <si>
    <t>Un’Europa più verde, a basse emissioni di carbonio e in transizione verso la decarbonizzazione e la resilienza - resilienza idrica</t>
  </si>
  <si>
    <t>Un’Europa più verde, a basse emissioni di carbonio e in transizione verso la decarbonizzazione e la resilienza – mobilità urbana</t>
  </si>
  <si>
    <t>Un’Europa più sociale e inclusiva attraverso l’attuazione del pilastro europeo dei diritti sociali – affordable housing</t>
  </si>
  <si>
    <t>STEP - Sostegno allo sviluppo di tecnologie critiche nei settori deep tech e biotecnologie</t>
  </si>
  <si>
    <t>STEP - Sostegno allo sviluppo di tecnologie critiche nei settori delle tecnologie pulite ed efficienti sotto il profilo delle risorse</t>
  </si>
  <si>
    <t>CERTIFICAZIONI INDUSTRIALI AVANZATE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</si>
</sst>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 x14ac:knownFonts="1">
    <font>
      <sz val="11"/>
      <color theme="1"/>
      <name val="Calibri"/>
      <family val="2"/>
      <scheme val="minor"/>
    </font>
    <font>
      <b/>
      <sz val="11"/>
      <color theme="1"/>
      <name val="Calibri"/>
      <family val="2"/>
      <scheme val="minor"/>
    </font>
    <font>
      <u/>
      <sz val="11"/>
      <color theme="10"/>
      <name val="Calibri"/>
      <family val="2"/>
    </font>
    <font>
      <sz val="10.5"/>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8">
    <xf numFmtId="0" fontId="0" fillId="0" borderId="0" xfId="0"/>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xf>
    <xf numFmtId="0" fontId="0" fillId="0" borderId="0" xfId="0" applyAlignment="1">
      <alignment horizontal="center" vertical="top"/>
    </xf>
    <xf numFmtId="164" fontId="0" fillId="0" borderId="0" xfId="0" applyNumberFormat="1" applyAlignment="1">
      <alignment vertical="top"/>
    </xf>
    <xf numFmtId="164" fontId="0" fillId="0" borderId="0" xfId="0" applyNumberFormat="1" applyAlignment="1">
      <alignment horizontal="right" vertical="top"/>
    </xf>
    <xf numFmtId="0" fontId="0" fillId="0" borderId="0" xfId="0" applyAlignment="1">
      <alignment horizontal="right" vertical="top"/>
    </xf>
    <xf numFmtId="14" fontId="0" fillId="0" borderId="0" xfId="0" applyNumberFormat="1" applyAlignment="1">
      <alignment horizontal="right" vertical="top"/>
    </xf>
    <xf numFmtId="0" fontId="0" fillId="0" borderId="0" xfId="0" applyAlignment="1">
      <alignment horizontal="left" vertical="top" wrapText="1"/>
    </xf>
    <xf numFmtId="0" fontId="0" fillId="0" borderId="0" xfId="0" applyAlignment="1">
      <alignment wrapText="1"/>
    </xf>
    <xf numFmtId="0" fontId="1" fillId="0" borderId="2" xfId="0" applyFont="1" applyBorder="1" applyAlignment="1">
      <alignment horizontal="center" vertical="top" wrapText="1"/>
    </xf>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0" applyNumberFormat="1" applyFont="1" applyAlignment="1">
      <alignment horizontal="center" vertical="center"/>
    </xf>
    <xf numFmtId="0" fontId="2" fillId="0" borderId="0" xfId="1" applyAlignment="1" applyProtection="1">
      <alignment horizontal="left" vertical="top" wrapText="1"/>
    </xf>
    <xf numFmtId="49" fontId="0" fillId="0" borderId="0" xfId="0" applyNumberFormat="1" applyAlignment="1">
      <alignment horizontal="center" vertical="top"/>
    </xf>
    <xf numFmtId="0" fontId="0" fillId="0" borderId="0" xfId="0" applyAlignment="1">
      <alignment horizontal="left" vertical="center" wrapText="1"/>
    </xf>
    <xf numFmtId="0" fontId="1" fillId="0" borderId="1" xfId="0" applyFont="1" applyBorder="1" applyAlignment="1">
      <alignment horizontal="left" vertical="center" wrapText="1"/>
    </xf>
    <xf numFmtId="14" fontId="0" fillId="0" borderId="0" xfId="0" applyNumberFormat="1" applyAlignment="1">
      <alignment horizontal="left" vertical="top" wrapText="1"/>
    </xf>
    <xf numFmtId="0" fontId="0" fillId="0" borderId="0" xfId="0" applyNumberFormat="1" applyAlignment="1">
      <alignment horizontal="center" vertical="top"/>
    </xf>
    <xf numFmtId="49" fontId="0" fillId="0" borderId="0" xfId="0" applyNumberFormat="1" applyAlignment="1">
      <alignment horizontal="left" vertical="top" wrapText="1"/>
    </xf>
    <xf numFmtId="0" fontId="2" fillId="0" borderId="0" xfId="1" applyNumberFormat="1" applyAlignment="1" applyProtection="1">
      <alignment vertical="top" wrapText="1"/>
    </xf>
    <xf numFmtId="0" fontId="0" fillId="0" borderId="0" xfId="0" applyNumberFormat="1" applyAlignment="1">
      <alignment vertical="top" wrapText="1"/>
    </xf>
  </cellXfs>
  <cellStyles count="2">
    <cellStyle name="Collegamento ipertestuale" xfId="1" builtinId="8"/>
    <cellStyle name="Normale" xfId="0" builtinId="0"/>
  </cellStyles>
  <dxfs count="10">
    <dxf>
      <numFmt numFmtId="30" formatCode="@"/>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border outline="0">
        <top style="thin">
          <color auto="1"/>
        </top>
      </border>
    </dxf>
    <dxf>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DFD2C05-D891-4E53-B9A4-472E3E3E8FD2}" name="MappaObiettivi" displayName="MappaObiettivi" ref="A1:F32" totalsRowShown="0" headerRowDxfId="9" dataDxfId="7" headerRowBorderDxfId="8" tableBorderDxfId="6">
  <autoFilter ref="A1:F32" xr:uid="{5DFD2C05-D891-4E53-B9A4-472E3E3E8FD2}"/>
  <tableColumns count="6">
    <tableColumn id="1" xr3:uid="{3C759641-8C35-481F-BD8A-9E86B4669129}" name="Asse" dataDxfId="5"/>
    <tableColumn id="2" xr3:uid="{078A334D-3316-4EAB-96E8-495EEDF0523D}" name="Descrizione Asse" dataDxfId="4"/>
    <tableColumn id="3" xr3:uid="{CECB8BD7-FE0D-4A93-8B4F-0340508F63CB}" name="Obiettivo Specifico" dataDxfId="0"/>
    <tableColumn id="4" xr3:uid="{FF288562-83C4-4D65-ADD7-961BD2D9DDEA}" name="Descrizione Obiettivo Specifico" dataDxfId="3"/>
    <tableColumn id="5" xr3:uid="{CFF0E2E8-02B5-494D-BAF6-C9F6C4EE33B2}" name="Codice Azione" dataDxfId="2"/>
    <tableColumn id="6" xr3:uid="{39126D4E-2597-42EE-B64C-DECA16FE4DC9}" name="Titolo Azione" dataDxfId="1"/>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fesr.regione.lombardia.it/bando/RLF12024039403" TargetMode="External"/><Relationship Id="rId21" Type="http://schemas.openxmlformats.org/officeDocument/2006/relationships/hyperlink" Target="https://ue.regione.lombardia.it/bando/RLO12024039843" TargetMode="External"/><Relationship Id="rId42" Type="http://schemas.openxmlformats.org/officeDocument/2006/relationships/hyperlink" Target="https://fesr.regione.lombardia.it/bando/RLO12023031244" TargetMode="External"/><Relationship Id="rId47" Type="http://schemas.openxmlformats.org/officeDocument/2006/relationships/hyperlink" Target="https://ue.regione.lombardia.it/bando/RLF12023030743" TargetMode="External"/><Relationship Id="rId63" Type="http://schemas.openxmlformats.org/officeDocument/2006/relationships/hyperlink" Target="https://www.regione.lombardia.it/giunta/sedute-e-delibere/delibera-5430-legislatura-12" TargetMode="External"/><Relationship Id="rId68" Type="http://schemas.openxmlformats.org/officeDocument/2006/relationships/hyperlink" Target="https://www.regione.lombardia.it/giunta/sedute-e-delibere/delibera-4452-legislatura-12" TargetMode="External"/><Relationship Id="rId84" Type="http://schemas.openxmlformats.org/officeDocument/2006/relationships/hyperlink" Target="https://www.regione.lombardia.it/giunta/sedute-e-delibere/delibera-2877-legislatura-12" TargetMode="External"/><Relationship Id="rId89" Type="http://schemas.openxmlformats.org/officeDocument/2006/relationships/hyperlink" Target="https://www.regione.lombardia.it/giunta/sedute-e-delibere/delibera-2348-legislatura-12" TargetMode="External"/><Relationship Id="rId2" Type="http://schemas.openxmlformats.org/officeDocument/2006/relationships/hyperlink" Target="https://ue.regione.lombardia.it/bando/RLL12025049610" TargetMode="External"/><Relationship Id="rId16" Type="http://schemas.openxmlformats.org/officeDocument/2006/relationships/hyperlink" Target="https://ue.regione.lombardia.it/bando/RLF12025044783" TargetMode="External"/><Relationship Id="rId29" Type="http://schemas.openxmlformats.org/officeDocument/2006/relationships/hyperlink" Target="https://ue.regione.lombardia.it/bando/RLT12024040123" TargetMode="External"/><Relationship Id="rId107" Type="http://schemas.openxmlformats.org/officeDocument/2006/relationships/hyperlink" Target="https://www.regione.lombardia.it/giunta/sedute-e-delibere/delibera-7535-legislatura-11" TargetMode="External"/><Relationship Id="rId11" Type="http://schemas.openxmlformats.org/officeDocument/2006/relationships/hyperlink" Target="https://ue.regione.lombardia.it/bando/RLT12025044624" TargetMode="External"/><Relationship Id="rId24" Type="http://schemas.openxmlformats.org/officeDocument/2006/relationships/hyperlink" Target="https://fesr.regione.lombardia.it/bando/RLF12024039723" TargetMode="External"/><Relationship Id="rId32" Type="http://schemas.openxmlformats.org/officeDocument/2006/relationships/hyperlink" Target="https://fesr.regione.lombardia.it/bando/RLL12023035063" TargetMode="External"/><Relationship Id="rId37" Type="http://schemas.openxmlformats.org/officeDocument/2006/relationships/hyperlink" Target="https://ue.regione.lombardia.it/bando/RLR12023034564" TargetMode="External"/><Relationship Id="rId40" Type="http://schemas.openxmlformats.org/officeDocument/2006/relationships/hyperlink" Target="https://ue.regione.lombardia.it/bando/RLV12023033723" TargetMode="External"/><Relationship Id="rId45" Type="http://schemas.openxmlformats.org/officeDocument/2006/relationships/hyperlink" Target="https://ue.regione.lombardia.it/bando/RLO12022029066" TargetMode="External"/><Relationship Id="rId53" Type="http://schemas.openxmlformats.org/officeDocument/2006/relationships/hyperlink" Target="https://ue.regione.lombardia.it/bando/RLO12026053023" TargetMode="External"/><Relationship Id="rId58" Type="http://schemas.openxmlformats.org/officeDocument/2006/relationships/hyperlink" Target="https://www.regione.lombardia.it/giunta/sedute-e-delibere/delibera-5805-legislatura-12" TargetMode="External"/><Relationship Id="rId66" Type="http://schemas.openxmlformats.org/officeDocument/2006/relationships/hyperlink" Target="https://www.regione.lombardia.it/giunta/sedute-e-delibere/delibera-4839-legislatura-12" TargetMode="External"/><Relationship Id="rId74" Type="http://schemas.openxmlformats.org/officeDocument/2006/relationships/hyperlink" Target="https://www.regione.lombardia.it/giunta/sedute-e-delibere/delibera-3765-legislatura-12" TargetMode="External"/><Relationship Id="rId79" Type="http://schemas.openxmlformats.org/officeDocument/2006/relationships/hyperlink" Target="https://www.regione.lombardia.it/giunta/sedute-e-delibere/delibera-3614-legislatura-12" TargetMode="External"/><Relationship Id="rId87" Type="http://schemas.openxmlformats.org/officeDocument/2006/relationships/hyperlink" Target="https://www.regione.lombardia.it/giunta/sedute-e-delibere/delibera-2830-legislatura-12" TargetMode="External"/><Relationship Id="rId102" Type="http://schemas.openxmlformats.org/officeDocument/2006/relationships/hyperlink" Target="https://www.regione.lombardia.it/giunta/sedute-e-delibere/delibera-689-legislatura-12" TargetMode="External"/><Relationship Id="rId110" Type="http://schemas.openxmlformats.org/officeDocument/2006/relationships/printerSettings" Target="../printerSettings/printerSettings1.bin"/><Relationship Id="rId5" Type="http://schemas.openxmlformats.org/officeDocument/2006/relationships/hyperlink" Target="https://fesr.regione.lombardia.it/bando/RLO12025046583" TargetMode="External"/><Relationship Id="rId61" Type="http://schemas.openxmlformats.org/officeDocument/2006/relationships/hyperlink" Target="https://www.regione.lombardia.it/giunta/sedute-e-delibere/delibera-5417-legislatura-12" TargetMode="External"/><Relationship Id="rId82" Type="http://schemas.openxmlformats.org/officeDocument/2006/relationships/hyperlink" Target="https://www.regione.lombardia.it/giunta/sedute-e-delibere/delibera-2968-legislatura-12" TargetMode="External"/><Relationship Id="rId90" Type="http://schemas.openxmlformats.org/officeDocument/2006/relationships/hyperlink" Target="https://www.regione.lombardia.it/giunta/sedute-e-delibere/delibera-2349-legislatura-12" TargetMode="External"/><Relationship Id="rId95" Type="http://schemas.openxmlformats.org/officeDocument/2006/relationships/hyperlink" Target="https://www.regione.lombardia.it/giunta/sedute-e-delibere/delibera-1285-legislatura-12" TargetMode="External"/><Relationship Id="rId19" Type="http://schemas.openxmlformats.org/officeDocument/2006/relationships/hyperlink" Target="https://ue.regione.lombardia.it/bando/RLF12024041983" TargetMode="External"/><Relationship Id="rId14" Type="http://schemas.openxmlformats.org/officeDocument/2006/relationships/hyperlink" Target="https://ue.regione.lombardia.it/bando/RLO12025045364" TargetMode="External"/><Relationship Id="rId22" Type="http://schemas.openxmlformats.org/officeDocument/2006/relationships/hyperlink" Target="https://ue.regione.lombardia.it/bando/RLO12024040384" TargetMode="External"/><Relationship Id="rId27" Type="http://schemas.openxmlformats.org/officeDocument/2006/relationships/hyperlink" Target="https://ue.regione.lombardia.it/bando/RLV12024041823" TargetMode="External"/><Relationship Id="rId30" Type="http://schemas.openxmlformats.org/officeDocument/2006/relationships/hyperlink" Target="https://ue.regione.lombardia.it/bando/RLO12023036304" TargetMode="External"/><Relationship Id="rId35" Type="http://schemas.openxmlformats.org/officeDocument/2006/relationships/hyperlink" Target="https://ue.regione.lombardia.it/bando/RLL12023033503" TargetMode="External"/><Relationship Id="rId43" Type="http://schemas.openxmlformats.org/officeDocument/2006/relationships/hyperlink" Target="https://fesr.regione.lombardia.it/bando/RLO12023031703" TargetMode="External"/><Relationship Id="rId48" Type="http://schemas.openxmlformats.org/officeDocument/2006/relationships/hyperlink" Target="https://ue.regione.lombardia.it/bando/RLL12025050603" TargetMode="External"/><Relationship Id="rId56" Type="http://schemas.openxmlformats.org/officeDocument/2006/relationships/hyperlink" Target="https://www.regione.lombardia.it/giunta/sedute-e-delibere/delibera-5985-legislatura-12" TargetMode="External"/><Relationship Id="rId64" Type="http://schemas.openxmlformats.org/officeDocument/2006/relationships/hyperlink" Target="https://www.regione.lombardia.it/giunta/sedute-e-delibere/delibera-5251-legislatura-12" TargetMode="External"/><Relationship Id="rId69" Type="http://schemas.openxmlformats.org/officeDocument/2006/relationships/hyperlink" Target="https://www.regione.lombardia.it/giunta/sedute-e-delibere/delibera-4404-legislatura-12" TargetMode="External"/><Relationship Id="rId77" Type="http://schemas.openxmlformats.org/officeDocument/2006/relationships/hyperlink" Target="https://www.regione.lombardia.it/giunta/sedute-e-delibere/delibera-3704-legislatura-12" TargetMode="External"/><Relationship Id="rId100" Type="http://schemas.openxmlformats.org/officeDocument/2006/relationships/hyperlink" Target="https://www.regione.lombardia.it/giunta/sedute-e-delibere/delibera-737-legislatura-12" TargetMode="External"/><Relationship Id="rId105" Type="http://schemas.openxmlformats.org/officeDocument/2006/relationships/hyperlink" Target="https://www.regione.lombardia.it/giunta/sedute-e-delibere/delibera-7712-legislatura-11" TargetMode="External"/><Relationship Id="rId8" Type="http://schemas.openxmlformats.org/officeDocument/2006/relationships/hyperlink" Target="https://ue.regione.lombardia.it/bando/RLF12025045923" TargetMode="External"/><Relationship Id="rId51" Type="http://schemas.openxmlformats.org/officeDocument/2006/relationships/hyperlink" Target="https://www.regione.lombardia.it/giunta/sedute-e-delibere/delibera-7151-legislatura-11" TargetMode="External"/><Relationship Id="rId72" Type="http://schemas.openxmlformats.org/officeDocument/2006/relationships/hyperlink" Target="https://www.regione.lombardia.it/giunta/sedute-e-delibere/delibera-3960-legislatura-12" TargetMode="External"/><Relationship Id="rId80" Type="http://schemas.openxmlformats.org/officeDocument/2006/relationships/hyperlink" Target="https://www.regione.lombardia.it/giunta/sedute-e-delibere/delibera-2994-legislatura-12" TargetMode="External"/><Relationship Id="rId85" Type="http://schemas.openxmlformats.org/officeDocument/2006/relationships/hyperlink" Target="https://www.regione.lombardia.it/giunta/sedute-e-delibere/delibera-2827-legislatura-12" TargetMode="External"/><Relationship Id="rId93" Type="http://schemas.openxmlformats.org/officeDocument/2006/relationships/hyperlink" Target="https://www.regione.lombardia.it/giunta/sedute-e-delibere/delibera-1284-legislatura-12" TargetMode="External"/><Relationship Id="rId98" Type="http://schemas.openxmlformats.org/officeDocument/2006/relationships/hyperlink" Target="https://www.regione.lombardia.it/giunta/sedute-e-delibere/delibera-986-legislatura-12" TargetMode="External"/><Relationship Id="rId3" Type="http://schemas.openxmlformats.org/officeDocument/2006/relationships/hyperlink" Target="https://fesr.regione.lombardia.it/bando/RLV12025049925" TargetMode="External"/><Relationship Id="rId12" Type="http://schemas.openxmlformats.org/officeDocument/2006/relationships/hyperlink" Target="https://ue.regione.lombardia.it/bando/RLF12025044023" TargetMode="External"/><Relationship Id="rId17" Type="http://schemas.openxmlformats.org/officeDocument/2006/relationships/hyperlink" Target="https://ue.regione.lombardia.it/bando/RLO12024043083" TargetMode="External"/><Relationship Id="rId25" Type="http://schemas.openxmlformats.org/officeDocument/2006/relationships/hyperlink" Target="https://ue.regione.lombardia.it/bando/RLR12024040265" TargetMode="External"/><Relationship Id="rId33" Type="http://schemas.openxmlformats.org/officeDocument/2006/relationships/hyperlink" Target="https://ue.regione.lombardia.it/bando/RLO12024036663" TargetMode="External"/><Relationship Id="rId38" Type="http://schemas.openxmlformats.org/officeDocument/2006/relationships/hyperlink" Target="https://ue.regione.lombardia.it/bando/RLP12023033504" TargetMode="External"/><Relationship Id="rId46" Type="http://schemas.openxmlformats.org/officeDocument/2006/relationships/hyperlink" Target="https://ue.regione.lombardia.it/bando/RLO12023030663" TargetMode="External"/><Relationship Id="rId59" Type="http://schemas.openxmlformats.org/officeDocument/2006/relationships/hyperlink" Target="https://www.regione.lombardia.it/giunta/sedute-e-delibere/delibera-5775-legislatura-12" TargetMode="External"/><Relationship Id="rId67" Type="http://schemas.openxmlformats.org/officeDocument/2006/relationships/hyperlink" Target="https://www.regione.lombardia.it/giunta/sedute-e-delibere/delibera-4648-legislatura-12" TargetMode="External"/><Relationship Id="rId103" Type="http://schemas.openxmlformats.org/officeDocument/2006/relationships/hyperlink" Target="https://www.regione.lombardia.it/giunta/sedute-e-delibere/delibera-220-legislatura-12" TargetMode="External"/><Relationship Id="rId108" Type="http://schemas.openxmlformats.org/officeDocument/2006/relationships/hyperlink" Target="https://www.regione.lombardia.it/giunta/sedute-e-delibere/delibera-7595-legislatura-11" TargetMode="External"/><Relationship Id="rId20" Type="http://schemas.openxmlformats.org/officeDocument/2006/relationships/hyperlink" Target="https://ue.regione.lombardia.it/bando/RLO12024042243" TargetMode="External"/><Relationship Id="rId41" Type="http://schemas.openxmlformats.org/officeDocument/2006/relationships/hyperlink" Target="https://ue.regione.lombardia.it/bando/RLO12023033524" TargetMode="External"/><Relationship Id="rId54" Type="http://schemas.openxmlformats.org/officeDocument/2006/relationships/hyperlink" Target="https://www.regione.lombardia.it/giunta/sedute-e-delibere/delibera-6119-legislatura-12" TargetMode="External"/><Relationship Id="rId62" Type="http://schemas.openxmlformats.org/officeDocument/2006/relationships/hyperlink" Target="https://www.regione.lombardia.it/giunta/sedute-e-delibere/delibera-5436-legislatura-12" TargetMode="External"/><Relationship Id="rId70" Type="http://schemas.openxmlformats.org/officeDocument/2006/relationships/hyperlink" Target="https://www.regione.lombardia.it/giunta/sedute-e-delibere/delibera-4405-legislatura-12" TargetMode="External"/><Relationship Id="rId75" Type="http://schemas.openxmlformats.org/officeDocument/2006/relationships/hyperlink" Target="https://www.regione.lombardia.it/giunta/sedute-e-delibere/delibera-3756-legislatura-12" TargetMode="External"/><Relationship Id="rId83" Type="http://schemas.openxmlformats.org/officeDocument/2006/relationships/hyperlink" Target="https://www.regione.lombardia.it/giunta/sedute-e-delibere/delibera-2849-legislatura-12" TargetMode="External"/><Relationship Id="rId88" Type="http://schemas.openxmlformats.org/officeDocument/2006/relationships/hyperlink" Target="https://www.regione.lombardia.it/giunta/sedute-e-delibere/delibera-2398-legislatura-12" TargetMode="External"/><Relationship Id="rId91" Type="http://schemas.openxmlformats.org/officeDocument/2006/relationships/hyperlink" Target="https://www.regione.lombardia.it/giunta/sedute-e-delibere/delibera-2198-legislatura-12" TargetMode="External"/><Relationship Id="rId96" Type="http://schemas.openxmlformats.org/officeDocument/2006/relationships/hyperlink" Target="https://www.regione.lombardia.it/giunta/sedute-e-delibere/delibera-1246-legislatura-12" TargetMode="External"/><Relationship Id="rId1" Type="http://schemas.openxmlformats.org/officeDocument/2006/relationships/hyperlink" Target="https://fesr.regione.lombardia.it/bando/RLV12025050743" TargetMode="External"/><Relationship Id="rId6" Type="http://schemas.openxmlformats.org/officeDocument/2006/relationships/hyperlink" Target="https://ue.regione.lombardia.it/bando/RLP12025046223" TargetMode="External"/><Relationship Id="rId15" Type="http://schemas.openxmlformats.org/officeDocument/2006/relationships/hyperlink" Target="https://ue.regione.lombardia.it/bando/RLO12025044083" TargetMode="External"/><Relationship Id="rId23" Type="http://schemas.openxmlformats.org/officeDocument/2006/relationships/hyperlink" Target="https://ue.regione.lombardia.it/bando/RLO12024039683" TargetMode="External"/><Relationship Id="rId28" Type="http://schemas.openxmlformats.org/officeDocument/2006/relationships/hyperlink" Target="https://ue.regione.lombardia.it/bando/RLS12024039643" TargetMode="External"/><Relationship Id="rId36" Type="http://schemas.openxmlformats.org/officeDocument/2006/relationships/hyperlink" Target="https://ue.regione.lombardia.it/bando/RLO12023035523" TargetMode="External"/><Relationship Id="rId49" Type="http://schemas.openxmlformats.org/officeDocument/2006/relationships/hyperlink" Target="https://ue.regione.lombardia.it/bando/RLL12026052123" TargetMode="External"/><Relationship Id="rId57" Type="http://schemas.openxmlformats.org/officeDocument/2006/relationships/hyperlink" Target="https://www.regione.lombardia.it/giunta/sedute-e-delibere/delibera-5927-legislatura-12" TargetMode="External"/><Relationship Id="rId106" Type="http://schemas.openxmlformats.org/officeDocument/2006/relationships/hyperlink" Target="https://www.regione.lombardia.it/giunta/sedute-e-delibere/delibera-7720-legislatura-11" TargetMode="External"/><Relationship Id="rId10" Type="http://schemas.openxmlformats.org/officeDocument/2006/relationships/hyperlink" Target="https://ue.regione.lombardia.it/bando/RLO12025043944" TargetMode="External"/><Relationship Id="rId31" Type="http://schemas.openxmlformats.org/officeDocument/2006/relationships/hyperlink" Target="https://fesr.regione.lombardia.it/bando/RLT12024038383" TargetMode="External"/><Relationship Id="rId44" Type="http://schemas.openxmlformats.org/officeDocument/2006/relationships/hyperlink" Target="https://ue.regione.lombardia.it/bando/RLP12023030003" TargetMode="External"/><Relationship Id="rId52" Type="http://schemas.openxmlformats.org/officeDocument/2006/relationships/hyperlink" Target="https://www.regione.lombardia.it/giunta/sedute-e-delibere/delibera-7538-legislatura-11" TargetMode="External"/><Relationship Id="rId60" Type="http://schemas.openxmlformats.org/officeDocument/2006/relationships/hyperlink" Target="https://www.regione.lombardia.it/giunta/sedute-e-delibere/delibera-5632-legislatura-12" TargetMode="External"/><Relationship Id="rId65" Type="http://schemas.openxmlformats.org/officeDocument/2006/relationships/hyperlink" Target="https://www.regione.lombardia.it/giunta/sedute-e-delibere/delibera-4917-legislatura-12" TargetMode="External"/><Relationship Id="rId73" Type="http://schemas.openxmlformats.org/officeDocument/2006/relationships/hyperlink" Target="https://www.regione.lombardia.it/giunta/sedute-e-delibere/delibera-3764-legislatura-12" TargetMode="External"/><Relationship Id="rId78" Type="http://schemas.openxmlformats.org/officeDocument/2006/relationships/hyperlink" Target="https://www.regione.lombardia.it/giunta/sedute-e-delibere/delibera-3638-legislatura-12" TargetMode="External"/><Relationship Id="rId81" Type="http://schemas.openxmlformats.org/officeDocument/2006/relationships/hyperlink" Target="https://www.regione.lombardia.it/giunta/sedute-e-delibere/delibera-2939-legislatura-12" TargetMode="External"/><Relationship Id="rId86" Type="http://schemas.openxmlformats.org/officeDocument/2006/relationships/hyperlink" Target="https://www.regione.lombardia.it/giunta/sedute-e-delibere/delibera-2829-legislatura-12" TargetMode="External"/><Relationship Id="rId94" Type="http://schemas.openxmlformats.org/officeDocument/2006/relationships/hyperlink" Target="https://www.regione.lombardia.it/giunta/sedute-e-delibere/delibera-1326-legislatura-12" TargetMode="External"/><Relationship Id="rId99" Type="http://schemas.openxmlformats.org/officeDocument/2006/relationships/hyperlink" Target="https://www.regione.lombardia.it/giunta/sedute-e-delibere/delibera-803-legislatura-12" TargetMode="External"/><Relationship Id="rId101" Type="http://schemas.openxmlformats.org/officeDocument/2006/relationships/hyperlink" Target="https://www.regione.lombardia.it/giunta/sedute-e-delibere/delibera-713-legislatura-12" TargetMode="External"/><Relationship Id="rId4"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9" Type="http://schemas.openxmlformats.org/officeDocument/2006/relationships/hyperlink" Target="https://ue.regione.lombardia.it/bando/RLO12025044563" TargetMode="External"/><Relationship Id="rId13" Type="http://schemas.openxmlformats.org/officeDocument/2006/relationships/hyperlink" Target="https://fesr.regione.lombardia.it/bando/RLT12025044963" TargetMode="External"/><Relationship Id="rId18" Type="http://schemas.openxmlformats.org/officeDocument/2006/relationships/hyperlink" Target="https://ue.regione.lombardia.it/bando/RLV12024042383" TargetMode="External"/><Relationship Id="rId39" Type="http://schemas.openxmlformats.org/officeDocument/2006/relationships/hyperlink" Target="https://ue.regione.lombardia.it/bando/RLT12023031743" TargetMode="External"/><Relationship Id="rId109" Type="http://schemas.openxmlformats.org/officeDocument/2006/relationships/hyperlink" Target="https://www.regione.lombardia.it/giunta/sedute-e-delibere/delibera-7595-legislatura-11" TargetMode="External"/><Relationship Id="rId34" Type="http://schemas.openxmlformats.org/officeDocument/2006/relationships/hyperlink" Target="https://ue.regione.lombardia.it/bando/RLF12023035064" TargetMode="External"/><Relationship Id="rId50" Type="http://schemas.openxmlformats.org/officeDocument/2006/relationships/hyperlink" Target="https://www.regione.lombardia.it/giunta/sedute-e-delibere/delibera-7402-legislatura-11" TargetMode="External"/><Relationship Id="rId55" Type="http://schemas.openxmlformats.org/officeDocument/2006/relationships/hyperlink" Target="https://www.regione.lombardia.it/giunta/sedute-e-delibere/delibera-6115-legislatura-12" TargetMode="External"/><Relationship Id="rId76" Type="http://schemas.openxmlformats.org/officeDocument/2006/relationships/hyperlink" Target="https://www.regione.lombardia.it/giunta/sedute-e-delibere/delibera-3741-legislatura-12" TargetMode="External"/><Relationship Id="rId97" Type="http://schemas.openxmlformats.org/officeDocument/2006/relationships/hyperlink" Target="https://www.regione.lombardia.it/giunta/sedute-e-delibere/delibera-1187-legislatura-12" TargetMode="External"/><Relationship Id="rId104" Type="http://schemas.openxmlformats.org/officeDocument/2006/relationships/hyperlink" Target="https://www.regione.lombardia.it/giunta/sedute-e-delibere/delibera-7711-legislatura-11" TargetMode="External"/><Relationship Id="rId7" Type="http://schemas.openxmlformats.org/officeDocument/2006/relationships/hyperlink" Target="https://ue.regione.lombardia.it/bando/RLP12025046224" TargetMode="External"/><Relationship Id="rId71" Type="http://schemas.openxmlformats.org/officeDocument/2006/relationships/hyperlink" Target="https://www.regione.lombardia.it/giunta/sedute-e-delibere/delibera-4262-legislatura-12" TargetMode="External"/><Relationship Id="rId92" Type="http://schemas.openxmlformats.org/officeDocument/2006/relationships/hyperlink" Target="https://www.regione.lombardia.it/giunta/sedute-e-delibere/delibera-1320-legislatura-12"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6"/>
  <sheetViews>
    <sheetView tabSelected="1" workbookViewId="0">
      <pane ySplit="2" topLeftCell="A62" activePane="bottomLeft" state="frozen"/>
      <selection pane="bottomLeft" activeCell="D65" sqref="D65"/>
    </sheetView>
  </sheetViews>
  <sheetFormatPr defaultColWidth="29.42578125" defaultRowHeight="15" x14ac:dyDescent="0.25"/>
  <cols>
    <col min="1" max="1" width="29.42578125" style="1"/>
    <col min="2" max="2" width="10.42578125" style="7" bestFit="1" customWidth="1"/>
    <col min="3" max="3" width="24.42578125" style="3" bestFit="1" customWidth="1"/>
    <col min="4" max="4" width="29.140625" style="2" bestFit="1" customWidth="1"/>
    <col min="5" max="5" width="14.7109375" style="2" bestFit="1" customWidth="1"/>
    <col min="6" max="6" width="9.7109375" style="4" bestFit="1" customWidth="1"/>
    <col min="7" max="7" width="50.85546875" style="2" bestFit="1" customWidth="1"/>
    <col min="8" max="8" width="14" style="4" bestFit="1" customWidth="1"/>
    <col min="9" max="9" width="24.7109375" style="1" bestFit="1" customWidth="1"/>
    <col min="10" max="10" width="11.7109375" style="4" bestFit="1" customWidth="1"/>
    <col min="11" max="11" width="29.42578125" style="1"/>
    <col min="12" max="12" width="51.85546875" style="1" bestFit="1" customWidth="1"/>
    <col min="13" max="13" width="29.42578125" style="2"/>
    <col min="14" max="14" width="15.28515625" style="1" bestFit="1" customWidth="1"/>
    <col min="15" max="15" width="20.85546875" style="1" bestFit="1" customWidth="1"/>
    <col min="16" max="16" width="23.42578125" style="1" bestFit="1" customWidth="1"/>
    <col min="17" max="17" width="29.42578125" style="9"/>
    <col min="20" max="16384" width="29.42578125" style="1"/>
  </cols>
  <sheetData>
    <row r="1" spans="1:18" s="14" customFormat="1" x14ac:dyDescent="0.25">
      <c r="A1" s="14" t="s">
        <v>379</v>
      </c>
      <c r="B1" s="18">
        <f ca="1">NOW()</f>
        <v>46155.685130902777</v>
      </c>
      <c r="C1" s="18"/>
      <c r="D1" s="18"/>
      <c r="E1" s="18"/>
      <c r="F1" s="18"/>
      <c r="G1" s="18"/>
      <c r="H1" s="18"/>
      <c r="I1" s="18"/>
      <c r="J1" s="16"/>
      <c r="M1" s="15"/>
      <c r="Q1" s="21"/>
    </row>
    <row r="2" spans="1:18" s="17" customFormat="1" ht="30" x14ac:dyDescent="0.25">
      <c r="A2" s="12" t="s">
        <v>0</v>
      </c>
      <c r="B2" s="12" t="s">
        <v>364</v>
      </c>
      <c r="C2" s="13" t="s">
        <v>2</v>
      </c>
      <c r="D2" s="12" t="s">
        <v>1</v>
      </c>
      <c r="E2" s="12" t="s">
        <v>3</v>
      </c>
      <c r="F2" s="12" t="s">
        <v>4</v>
      </c>
      <c r="G2" s="12" t="s">
        <v>5</v>
      </c>
      <c r="H2" s="12" t="s">
        <v>6</v>
      </c>
      <c r="I2" s="12" t="s">
        <v>7</v>
      </c>
      <c r="J2" s="12" t="s">
        <v>8</v>
      </c>
      <c r="K2" s="12" t="s">
        <v>9</v>
      </c>
      <c r="L2" s="12" t="s">
        <v>10</v>
      </c>
      <c r="M2" s="12" t="s">
        <v>11</v>
      </c>
      <c r="N2" s="12" t="s">
        <v>12</v>
      </c>
      <c r="O2" s="12" t="s">
        <v>13</v>
      </c>
      <c r="P2" s="12" t="s">
        <v>14</v>
      </c>
      <c r="Q2" s="22" t="s">
        <v>375</v>
      </c>
      <c r="R2" s="16"/>
    </row>
    <row r="3" spans="1:18" ht="150" x14ac:dyDescent="0.25">
      <c r="A3" s="2" t="s">
        <v>499</v>
      </c>
      <c r="B3" s="7">
        <v>6119</v>
      </c>
      <c r="C3" s="3">
        <v>46146</v>
      </c>
      <c r="D3" s="26" t="s">
        <v>434</v>
      </c>
      <c r="E3" s="2" t="s">
        <v>103</v>
      </c>
      <c r="F3" s="24">
        <f>IFERROR(_xlfn.XLOOKUP(J3,MappaObiettivi[Codice Azione],MappaObiettivi[Asse]),"")</f>
        <v>2</v>
      </c>
      <c r="G3" s="2" t="str">
        <f>_xlfn.LET(_xlpm.x,TRIM(SUBSTITUTE(SUBSTITUTE($F3,CHAR(10),""),CHAR(13),"")),IF(_xlpm.x="","",IFERROR(_xlfn.XLOOKUP(IFERROR(VALUE(_xlpm.x),_xlpm.x),MappaObiettivi[Asse],MappaObiettivi[Descrizione Asse],"Non trovato"),"Non trovato")))</f>
        <v>Un’Europa più verde, a basse emissioni di carbonio e in transizione verso la decarbonizzazione e la resilienza</v>
      </c>
      <c r="H3" s="20" t="s">
        <v>371</v>
      </c>
      <c r="I3" s="2" t="s">
        <v>414</v>
      </c>
      <c r="J3" s="20" t="s">
        <v>113</v>
      </c>
      <c r="K3" s="2" t="s">
        <v>135</v>
      </c>
      <c r="L3" s="2" t="s">
        <v>430</v>
      </c>
      <c r="M3" s="2" t="s">
        <v>431</v>
      </c>
      <c r="N3" s="5">
        <v>7000000</v>
      </c>
      <c r="O3" s="8">
        <v>46210</v>
      </c>
      <c r="P3" s="8" t="s">
        <v>274</v>
      </c>
      <c r="Q3" s="19" t="s">
        <v>531</v>
      </c>
    </row>
    <row r="4" spans="1:18" ht="90" x14ac:dyDescent="0.25">
      <c r="A4" s="2" t="s">
        <v>539</v>
      </c>
      <c r="B4" s="7">
        <v>6115</v>
      </c>
      <c r="C4" s="3">
        <v>46146</v>
      </c>
      <c r="D4" s="26" t="s">
        <v>492</v>
      </c>
      <c r="E4" s="2" t="s">
        <v>103</v>
      </c>
      <c r="F4" s="24">
        <f>IFERROR(_xlfn.XLOOKUP(J4,MappaObiettivi[Codice Azione],MappaObiettivi[Asse]),"")</f>
        <v>1</v>
      </c>
      <c r="G4" s="2" t="str">
        <f>_xlfn.LET(_xlpm.x,TRIM(SUBSTITUTE(SUBSTITUTE($F4,CHAR(10),""),CHAR(13),"")),IF(_xlpm.x="","",IFERROR(_xlfn.XLOOKUP(IFERROR(VALUE(_xlpm.x),_xlpm.x),MappaObiettivi[Asse],MappaObiettivi[Descrizione Asse],"Non trovato"),"Non trovato")))</f>
        <v>Un’Europa più competitiva e intelligente</v>
      </c>
      <c r="H4" s="20" t="s">
        <v>367</v>
      </c>
      <c r="I4" s="2" t="s">
        <v>392</v>
      </c>
      <c r="J4" s="20" t="s">
        <v>394</v>
      </c>
      <c r="K4" s="2" t="s">
        <v>395</v>
      </c>
      <c r="L4" s="2" t="s">
        <v>493</v>
      </c>
      <c r="M4" s="2" t="s">
        <v>494</v>
      </c>
      <c r="N4" s="5">
        <v>11000000</v>
      </c>
      <c r="O4" s="8">
        <v>45398</v>
      </c>
      <c r="P4" s="8" t="s">
        <v>274</v>
      </c>
      <c r="Q4" s="23" t="s">
        <v>274</v>
      </c>
    </row>
    <row r="5" spans="1:18" ht="75" x14ac:dyDescent="0.25">
      <c r="A5" s="2" t="s">
        <v>495</v>
      </c>
      <c r="B5" s="7">
        <v>5985</v>
      </c>
      <c r="C5" s="3">
        <v>46125</v>
      </c>
      <c r="D5" s="26" t="s">
        <v>496</v>
      </c>
      <c r="E5" s="2" t="s">
        <v>103</v>
      </c>
      <c r="F5" s="24">
        <f>IFERROR(_xlfn.XLOOKUP(J5,MappaObiettivi[Codice Azione],MappaObiettivi[Asse]),"")</f>
        <v>1</v>
      </c>
      <c r="G5" s="2" t="str">
        <f>_xlfn.LET(_xlpm.x,TRIM(SUBSTITUTE(SUBSTITUTE($F5,CHAR(10),""),CHAR(13),"")),IF(_xlpm.x="","",IFERROR(_xlfn.XLOOKUP(IFERROR(VALUE(_xlpm.x),_xlpm.x),MappaObiettivi[Asse],MappaObiettivi[Descrizione Asse],"Non trovato"),"Non trovato")))</f>
        <v>Un’Europa più competitiva e intelligente</v>
      </c>
      <c r="H5" s="20" t="s">
        <v>368</v>
      </c>
      <c r="I5" s="2" t="s">
        <v>396</v>
      </c>
      <c r="J5" s="20" t="s">
        <v>108</v>
      </c>
      <c r="K5" s="2" t="s">
        <v>138</v>
      </c>
      <c r="L5" s="2" t="s">
        <v>497</v>
      </c>
      <c r="M5" s="2" t="s">
        <v>498</v>
      </c>
      <c r="N5" s="5">
        <v>7000000</v>
      </c>
      <c r="O5" s="8">
        <v>46163</v>
      </c>
      <c r="P5" s="8" t="s">
        <v>274</v>
      </c>
      <c r="Q5" s="23" t="s">
        <v>274</v>
      </c>
    </row>
    <row r="6" spans="1:18" ht="75" x14ac:dyDescent="0.25">
      <c r="A6" s="2" t="s">
        <v>427</v>
      </c>
      <c r="B6" s="7">
        <v>5927</v>
      </c>
      <c r="C6" s="3">
        <v>46111</v>
      </c>
      <c r="D6" s="26" t="s">
        <v>435</v>
      </c>
      <c r="E6" s="2" t="s">
        <v>103</v>
      </c>
      <c r="F6" s="24">
        <f>IFERROR(_xlfn.XLOOKUP(J6,MappaObiettivi[Codice Azione],MappaObiettivi[Asse]),"")</f>
        <v>1</v>
      </c>
      <c r="G6" s="2" t="str">
        <f>_xlfn.LET(_xlpm.x,TRIM(SUBSTITUTE(SUBSTITUTE($F6,CHAR(10),""),CHAR(13),"")),IF(_xlpm.x="","",IFERROR(_xlfn.XLOOKUP(IFERROR(VALUE(_xlpm.x),_xlpm.x),MappaObiettivi[Asse],MappaObiettivi[Descrizione Asse],"Non trovato"),"Non trovato")))</f>
        <v>Un’Europa più competitiva e intelligente</v>
      </c>
      <c r="H6" s="20" t="s">
        <v>369</v>
      </c>
      <c r="I6" s="2" t="s">
        <v>384</v>
      </c>
      <c r="J6" s="20" t="s">
        <v>116</v>
      </c>
      <c r="K6" s="2" t="s">
        <v>386</v>
      </c>
      <c r="L6" s="2" t="s">
        <v>428</v>
      </c>
      <c r="M6" s="2" t="s">
        <v>429</v>
      </c>
      <c r="N6" s="5">
        <v>90000000</v>
      </c>
      <c r="O6" s="8">
        <v>45575</v>
      </c>
      <c r="P6" s="8" t="s">
        <v>274</v>
      </c>
      <c r="Q6" s="23" t="s">
        <v>274</v>
      </c>
    </row>
    <row r="7" spans="1:18" ht="60" x14ac:dyDescent="0.25">
      <c r="A7" s="2" t="s">
        <v>500</v>
      </c>
      <c r="B7" s="7">
        <v>5805</v>
      </c>
      <c r="C7" s="3">
        <v>46083</v>
      </c>
      <c r="D7" s="26" t="s">
        <v>436</v>
      </c>
      <c r="E7" s="2" t="s">
        <v>103</v>
      </c>
      <c r="F7" s="24">
        <f>IFERROR(_xlfn.XLOOKUP(J7,MappaObiettivi[Codice Azione],MappaObiettivi[Asse]),"")</f>
        <v>7</v>
      </c>
      <c r="G7" s="2" t="str">
        <f>_xlfn.LET(_xlpm.x,TRIM(SUBSTITUTE(SUBSTITUTE($F7,CHAR(10),""),CHAR(13),"")),IF(_xlpm.x="","",IFERROR(_xlfn.XLOOKUP(IFERROR(VALUE(_xlpm.x),_xlpm.x),MappaObiettivi[Asse],MappaObiettivi[Descrizione Asse],"Non trovato"),"Non trovato")))</f>
        <v>STEP - Sostegno allo sviluppo di tecnologie critiche nei settori delle tecnologie pulite ed efficienti sotto il profilo delle risorse</v>
      </c>
      <c r="H7" s="20" t="s">
        <v>107</v>
      </c>
      <c r="I7" s="2" t="str">
        <f>IF(TRIM(SUBSTITUTE(SUBSTITUTE($H7,CHAR(10),""),CHAR(13),""))="","",IFERROR(_xlfn.XLOOKUP(TRIM(SUBSTITUTE(SUBSTITUTE($H7,CHAR(10),""),CHAR(13),"")),MappaObiettivi[Obiettivo Specifico],MappaObiettivi[Descrizione Obiettivo Specifico],"Non trovato"),"Non trovato"))</f>
        <v>Tecnologie pulite ed efficienti (STEP) – clean tech</v>
      </c>
      <c r="J7" s="20" t="s">
        <v>129</v>
      </c>
      <c r="K7" s="2" t="str">
        <f>IF(TRIM(SUBSTITUTE(SUBSTITUTE($J7,CHAR(10),""),CHAR(13),""))="","",IFERROR(_xlfn.XLOOKUP(TRIM(SUBSTITUTE(SUBSTITUTE($J7,CHAR(10),""),CHAR(13),"")),MappaObiettivi[Codice Azione],MappaObiettivi[Titolo Azione],"Non trovato"),"Non trovato"))</f>
        <v>Sviluppo delle tecnologie pulite da parte delle PMI e delle Grandi imprese, anche in partenariato</v>
      </c>
      <c r="L7" s="2" t="s">
        <v>144</v>
      </c>
      <c r="M7" s="2" t="s">
        <v>200</v>
      </c>
      <c r="N7" s="5">
        <v>1844883</v>
      </c>
      <c r="O7" s="8">
        <v>45813</v>
      </c>
      <c r="P7" s="8">
        <v>45876</v>
      </c>
      <c r="Q7" s="19" t="s">
        <v>327</v>
      </c>
    </row>
    <row r="8" spans="1:18" ht="60" x14ac:dyDescent="0.25">
      <c r="A8" s="2" t="s">
        <v>378</v>
      </c>
      <c r="B8" s="7" t="s">
        <v>47</v>
      </c>
      <c r="C8" s="3">
        <v>46076</v>
      </c>
      <c r="D8" s="26" t="s">
        <v>437</v>
      </c>
      <c r="E8" s="2" t="s">
        <v>103</v>
      </c>
      <c r="F8" s="24">
        <f>IFERROR(_xlfn.XLOOKUP(J8,MappaObiettivi[Codice Azione],MappaObiettivi[Asse]),"")</f>
        <v>2</v>
      </c>
      <c r="G8" s="2" t="str">
        <f>_xlfn.LET(_xlpm.x,TRIM(SUBSTITUTE(SUBSTITUTE($F8,CHAR(10),""),CHAR(13),"")),IF(_xlpm.x="","",IFERROR(_xlfn.XLOOKUP(IFERROR(VALUE(_xlpm.x),_xlpm.x),MappaObiettivi[Asse],MappaObiettivi[Descrizione Asse],"Non trovato"),"Non trovato")))</f>
        <v>Un’Europa più verde, a basse emissioni di carbonio e in transizione verso la decarbonizzazione e la resilienza</v>
      </c>
      <c r="H8" s="20" t="s">
        <v>365</v>
      </c>
      <c r="I8" s="2" t="str">
        <f>IF(TRIM(SUBSTITUTE(SUBSTITUTE($H8,CHAR(10),""),CHAR(13),""))="","",IFERROR(_xlfn.XLOOKUP(TRIM(SUBSTITUTE(SUBSTITUTE($H8,CHAR(10),""),CHAR(13),"")),MappaObiettivi[Obiettivo Specifico],MappaObiettivi[Descrizione Obiettivo Specifico],"Non trovato"),"Non trovato"))</f>
        <v>Efficienza energetica e riduzione delle emissioni</v>
      </c>
      <c r="J8" s="20" t="s">
        <v>115</v>
      </c>
      <c r="K8" s="2" t="str">
        <f>IF(TRIM(SUBSTITUTE(SUBSTITUTE($J8,CHAR(10),""),CHAR(13),""))="","",IFERROR(_xlfn.XLOOKUP(TRIM(SUBSTITUTE(SUBSTITUTE($J8,CHAR(10),""),CHAR(13),"")),MappaObiettivi[Codice Azione],MappaObiettivi[Titolo Azione],"Non trovato"),"Non trovato"))</f>
        <v>Sostegno all’efficientamento energetico degli edifici e/o impianti produttivi delle imprese</v>
      </c>
      <c r="L8" s="2" t="s">
        <v>143</v>
      </c>
      <c r="M8" s="2" t="s">
        <v>199</v>
      </c>
      <c r="N8" s="5">
        <v>-15000000</v>
      </c>
      <c r="O8" s="8">
        <v>45853</v>
      </c>
      <c r="P8" s="8" t="s">
        <v>274</v>
      </c>
      <c r="Q8" s="19" t="s">
        <v>530</v>
      </c>
    </row>
    <row r="9" spans="1:18" ht="75" x14ac:dyDescent="0.25">
      <c r="A9" s="2" t="s">
        <v>501</v>
      </c>
      <c r="B9" s="7" t="s">
        <v>46</v>
      </c>
      <c r="C9" s="3">
        <v>46041</v>
      </c>
      <c r="D9" s="26" t="s">
        <v>438</v>
      </c>
      <c r="E9" s="2" t="s">
        <v>103</v>
      </c>
      <c r="F9" s="24">
        <f>IFERROR(_xlfn.XLOOKUP(J9,MappaObiettivi[Codice Azione],MappaObiettivi[Asse]),"")</f>
        <v>1</v>
      </c>
      <c r="G9" s="2" t="str">
        <f>_xlfn.LET(_xlpm.x,TRIM(SUBSTITUTE(SUBSTITUTE($F9,CHAR(10),""),CHAR(13),"")),IF(_xlpm.x="","",IFERROR(_xlfn.XLOOKUP(IFERROR(VALUE(_xlpm.x),_xlpm.x),MappaObiettivi[Asse],MappaObiettivi[Descrizione Asse],"Non trovato"),"Non trovato")))</f>
        <v>Un’Europa più competitiva e intelligente</v>
      </c>
      <c r="H9" s="20" t="s">
        <v>370</v>
      </c>
      <c r="I9" s="2" t="str">
        <f>IF(TRIM(SUBSTITUTE(SUBSTITUTE($H9,CHAR(10),""),CHAR(13),""))="","",IFERROR(_xlfn.XLOOKUP(TRIM(SUBSTITUTE(SUBSTITUTE($H9,CHAR(10),""),CHAR(13),"")),MappaObiettivi[Obiettivo Specifico],MappaObiettivi[Descrizione Obiettivo Specifico],"Non trovato"),"Non trovato"))</f>
        <v>Digitalizzazione di cittadini, imprese e PA</v>
      </c>
      <c r="J9" s="20" t="s">
        <v>119</v>
      </c>
      <c r="K9" s="2" t="str">
        <f>IF(TRIM(SUBSTITUTE(SUBSTITUTE($J9,CHAR(10),""),CHAR(13),""))="","",IFERROR(_xlfn.XLOOKUP(TRIM(SUBSTITUTE(SUBSTITUTE($J9,CHAR(10),""),CHAR(13),"")),MappaObiettivi[Codice Azione],MappaObiettivi[Titolo Azione],"Non trovato"),"Non trovato"))</f>
        <v>Sostegno all’accelerazione del processo di trasformazione digitale dei servizi pubblici erogati dalla Pubblica Amministrazione</v>
      </c>
      <c r="L9" s="2" t="s">
        <v>142</v>
      </c>
      <c r="M9" s="2" t="s">
        <v>198</v>
      </c>
      <c r="N9" s="5">
        <v>399999.77</v>
      </c>
      <c r="O9" s="8">
        <v>45244</v>
      </c>
      <c r="P9" s="8" t="s">
        <v>274</v>
      </c>
      <c r="Q9" s="23" t="s">
        <v>274</v>
      </c>
    </row>
    <row r="10" spans="1:18" ht="60" x14ac:dyDescent="0.25">
      <c r="A10" s="2" t="s">
        <v>15</v>
      </c>
      <c r="B10" s="7" t="s">
        <v>48</v>
      </c>
      <c r="C10" s="3">
        <v>45992</v>
      </c>
      <c r="D10" s="26" t="s">
        <v>439</v>
      </c>
      <c r="E10" s="2" t="s">
        <v>103</v>
      </c>
      <c r="F10" s="24">
        <f>IFERROR(_xlfn.XLOOKUP(J10,MappaObiettivi[Codice Azione],MappaObiettivi[Asse]),"")</f>
        <v>1</v>
      </c>
      <c r="G10" s="2" t="str">
        <f>_xlfn.LET(_xlpm.x,TRIM(SUBSTITUTE(SUBSTITUTE($F10,CHAR(10),""),CHAR(13),"")),IF(_xlpm.x="","",IFERROR(_xlfn.XLOOKUP(IFERROR(VALUE(_xlpm.x),_xlpm.x),MappaObiettivi[Asse],MappaObiettivi[Descrizione Asse],"Non trovato"),"Non trovato")))</f>
        <v>Un’Europa più competitiva e intelligente</v>
      </c>
      <c r="H10" s="20" t="s">
        <v>368</v>
      </c>
      <c r="I10" s="2" t="str">
        <f>IF(TRIM(SUBSTITUTE(SUBSTITUTE($H10,CHAR(10),""),CHAR(13),""))="","",IFERROR(_xlfn.XLOOKUP(TRIM(SUBSTITUTE(SUBSTITUTE($H10,CHAR(10),""),CHAR(13),"")),MappaObiettivi[Obiettivo Specifico],MappaObiettivi[Descrizione Obiettivo Specifico],"Non trovato"),"Non trovato"))</f>
        <v>Competenze per S3, transizione industriale e imprenditorialità</v>
      </c>
      <c r="J10" s="20" t="s">
        <v>108</v>
      </c>
      <c r="K10" s="2" t="str">
        <f>IF(TRIM(SUBSTITUTE(SUBSTITUTE($J10,CHAR(10),""),CHAR(13),""))="","",IFERROR(_xlfn.XLOOKUP(TRIM(SUBSTITUTE(SUBSTITUTE($J10,CHAR(10),""),CHAR(13),"")),MappaObiettivi[Codice Azione],MappaObiettivi[Titolo Azione],"Non trovato"),"Non trovato"))</f>
        <v>Sostegno allo sviluppo delle competenze per la transizione industriale e la sostenibilità delle imprese</v>
      </c>
      <c r="L10" s="2" t="s">
        <v>145</v>
      </c>
      <c r="M10" s="2" t="s">
        <v>201</v>
      </c>
      <c r="N10" s="5">
        <v>10000000</v>
      </c>
      <c r="O10" s="8">
        <v>45834</v>
      </c>
      <c r="P10" s="8" t="s">
        <v>274</v>
      </c>
      <c r="Q10" s="19" t="s">
        <v>528</v>
      </c>
    </row>
    <row r="11" spans="1:18" ht="60" x14ac:dyDescent="0.25">
      <c r="A11" s="2" t="s">
        <v>16</v>
      </c>
      <c r="B11" s="7" t="s">
        <v>49</v>
      </c>
      <c r="C11" s="3">
        <v>45992</v>
      </c>
      <c r="D11" s="26" t="s">
        <v>440</v>
      </c>
      <c r="E11" s="2" t="s">
        <v>103</v>
      </c>
      <c r="F11" s="24">
        <f>IFERROR(_xlfn.XLOOKUP(J11,MappaObiettivi[Codice Azione],MappaObiettivi[Asse]),"")</f>
        <v>2</v>
      </c>
      <c r="G11" s="2" t="str">
        <f>_xlfn.LET(_xlpm.x,TRIM(SUBSTITUTE(SUBSTITUTE($F11,CHAR(10),""),CHAR(13),"")),IF(_xlpm.x="","",IFERROR(_xlfn.XLOOKUP(IFERROR(VALUE(_xlpm.x),_xlpm.x),MappaObiettivi[Asse],MappaObiettivi[Descrizione Asse],"Non trovato"),"Non trovato")))</f>
        <v>Un’Europa più verde, a basse emissioni di carbonio e in transizione verso la decarbonizzazione e la resilienza</v>
      </c>
      <c r="H11" s="20" t="s">
        <v>371</v>
      </c>
      <c r="I11" s="2" t="str">
        <f>IF(TRIM(SUBSTITUTE(SUBSTITUTE($H11,CHAR(10),""),CHAR(13),""))="","",IFERROR(_xlfn.XLOOKUP(TRIM(SUBSTITUTE(SUBSTITUTE($H11,CHAR(10),""),CHAR(13),"")),MappaObiettivi[Obiettivo Specifico],MappaObiettivi[Descrizione Obiettivo Specifico],"Non trovato"),"Non trovato"))</f>
        <v>Economia circolare ed efficienza nell’uso delle risorse</v>
      </c>
      <c r="J11" s="20" t="s">
        <v>109</v>
      </c>
      <c r="K11" s="2" t="str">
        <f>IF(TRIM(SUBSTITUTE(SUBSTITUTE($J11,CHAR(10),""),CHAR(13),""))="","",IFERROR(_xlfn.XLOOKUP(TRIM(SUBSTITUTE(SUBSTITUTE($J11,CHAR(10),""),CHAR(13),"")),MappaObiettivi[Codice Azione],MappaObiettivi[Titolo Azione],"Non trovato"),"Non trovato"))</f>
        <v>Sostegno all’adozione di modelli di produzione sostenibile</v>
      </c>
      <c r="L11" s="2" t="s">
        <v>146</v>
      </c>
      <c r="M11" s="2" t="s">
        <v>202</v>
      </c>
      <c r="N11" s="5">
        <v>6000000</v>
      </c>
      <c r="O11" s="8">
        <v>46189</v>
      </c>
      <c r="P11" s="8">
        <v>46280</v>
      </c>
      <c r="Q11" s="19" t="s">
        <v>529</v>
      </c>
    </row>
    <row r="12" spans="1:18" ht="60" x14ac:dyDescent="0.25">
      <c r="A12" s="2" t="s">
        <v>17</v>
      </c>
      <c r="B12" s="7" t="s">
        <v>50</v>
      </c>
      <c r="C12" s="3">
        <v>45992</v>
      </c>
      <c r="D12" s="26" t="s">
        <v>441</v>
      </c>
      <c r="E12" s="2" t="s">
        <v>103</v>
      </c>
      <c r="F12" s="24">
        <f>IFERROR(_xlfn.XLOOKUP(J12,MappaObiettivi[Codice Azione],MappaObiettivi[Asse]),"")</f>
        <v>1</v>
      </c>
      <c r="G12" s="2" t="str">
        <f>_xlfn.LET(_xlpm.x,TRIM(SUBSTITUTE(SUBSTITUTE($F12,CHAR(10),""),CHAR(13),"")),IF(_xlpm.x="","",IFERROR(_xlfn.XLOOKUP(IFERROR(VALUE(_xlpm.x),_xlpm.x),MappaObiettivi[Asse],MappaObiettivi[Descrizione Asse],"Non trovato"),"Non trovato")))</f>
        <v>Un’Europa più competitiva e intelligente</v>
      </c>
      <c r="H12" s="20" t="s">
        <v>367</v>
      </c>
      <c r="I12" s="2" t="str">
        <f>IF(TRIM(SUBSTITUTE(SUBSTITUTE($H12,CHAR(10),""),CHAR(13),""))="","",IFERROR(_xlfn.XLOOKUP(TRIM(SUBSTITUTE(SUBSTITUTE($H12,CHAR(10),""),CHAR(13),"")),MappaObiettivi[Obiettivo Specifico],MappaObiettivi[Descrizione Obiettivo Specifico],"Non trovato"),"Non trovato"))</f>
        <v>Competitività e crescita sostenibile delle PMI</v>
      </c>
      <c r="J12" s="20" t="s">
        <v>110</v>
      </c>
      <c r="K12" s="2" t="str">
        <f>IF(TRIM(SUBSTITUTE(SUBSTITUTE($J12,CHAR(10),""),CHAR(13),""))="","",IFERROR(_xlfn.XLOOKUP(TRIM(SUBSTITUTE(SUBSTITUTE($J12,CHAR(10),""),CHAR(13),"")),MappaObiettivi[Codice Azione],MappaObiettivi[Titolo Azione],"Non trovato"),"Non trovato"))</f>
        <v>Sostegno agli investimenti delle PMI</v>
      </c>
      <c r="L12" s="2" t="s">
        <v>147</v>
      </c>
      <c r="M12" s="2" t="s">
        <v>202</v>
      </c>
      <c r="N12" s="5">
        <v>3000000</v>
      </c>
      <c r="O12" s="8">
        <v>46107</v>
      </c>
      <c r="P12" s="8">
        <v>46127</v>
      </c>
      <c r="Q12" s="19" t="s">
        <v>377</v>
      </c>
    </row>
    <row r="13" spans="1:18" ht="60" x14ac:dyDescent="0.25">
      <c r="A13" s="2" t="s">
        <v>18</v>
      </c>
      <c r="B13" s="7" t="s">
        <v>51</v>
      </c>
      <c r="C13" s="3">
        <v>45964</v>
      </c>
      <c r="D13" s="26" t="s">
        <v>442</v>
      </c>
      <c r="E13" s="2" t="s">
        <v>103</v>
      </c>
      <c r="F13" s="24">
        <f>IFERROR(_xlfn.XLOOKUP(J13,MappaObiettivi[Codice Azione],MappaObiettivi[Asse]),"")</f>
        <v>1</v>
      </c>
      <c r="G13" s="2" t="str">
        <f>_xlfn.LET(_xlpm.x,TRIM(SUBSTITUTE(SUBSTITUTE($F13,CHAR(10),""),CHAR(13),"")),IF(_xlpm.x="","",IFERROR(_xlfn.XLOOKUP(IFERROR(VALUE(_xlpm.x),_xlpm.x),MappaObiettivi[Asse],MappaObiettivi[Descrizione Asse],"Non trovato"),"Non trovato")))</f>
        <v>Un’Europa più competitiva e intelligente</v>
      </c>
      <c r="H13" s="20" t="s">
        <v>369</v>
      </c>
      <c r="I13" s="2" t="str">
        <f>IF(TRIM(SUBSTITUTE(SUBSTITUTE($H13,CHAR(10),""),CHAR(13),""))="","",IFERROR(_xlfn.XLOOKUP(TRIM(SUBSTITUTE(SUBSTITUTE($H13,CHAR(10),""),CHAR(13),"")),MappaObiettivi[Obiettivo Specifico],MappaObiettivi[Descrizione Obiettivo Specifico],"Non trovato"),"Non trovato"))</f>
        <v>Ricerca, innovazione e tecnologie avanzate</v>
      </c>
      <c r="J13" s="20" t="s">
        <v>111</v>
      </c>
      <c r="K13" s="2" t="str">
        <f>IF(TRIM(SUBSTITUTE(SUBSTITUTE($J13,CHAR(10),""),CHAR(13),""))="","",IFERROR(_xlfn.XLOOKUP(TRIM(SUBSTITUTE(SUBSTITUTE($J13,CHAR(10),""),CHAR(13),"")),MappaObiettivi[Codice Azione],MappaObiettivi[Titolo Azione],"Non trovato"),"Non trovato"))</f>
        <v>Sostegno al trasferimento tecnologico tra mondo della ricerca e delle imprese lombarde</v>
      </c>
      <c r="L13" s="2" t="s">
        <v>148</v>
      </c>
      <c r="M13" s="2" t="s">
        <v>203</v>
      </c>
      <c r="N13" s="5">
        <v>4000000</v>
      </c>
      <c r="O13" s="8">
        <v>46093</v>
      </c>
      <c r="P13" s="8">
        <v>46146</v>
      </c>
      <c r="Q13" s="19" t="s">
        <v>376</v>
      </c>
    </row>
    <row r="14" spans="1:18" ht="90" x14ac:dyDescent="0.25">
      <c r="A14" s="2" t="s">
        <v>502</v>
      </c>
      <c r="B14" s="7" t="s">
        <v>52</v>
      </c>
      <c r="C14" s="3">
        <v>45870</v>
      </c>
      <c r="D14" s="26" t="s">
        <v>443</v>
      </c>
      <c r="E14" s="2" t="s">
        <v>103</v>
      </c>
      <c r="F14" s="24">
        <f>IFERROR(_xlfn.XLOOKUP(J14,MappaObiettivi[Codice Azione],MappaObiettivi[Asse]),"")</f>
        <v>2</v>
      </c>
      <c r="G14" s="2" t="str">
        <f>_xlfn.LET(_xlpm.x,TRIM(SUBSTITUTE(SUBSTITUTE($F14,CHAR(10),""),CHAR(13),"")),IF(_xlpm.x="","",IFERROR(_xlfn.XLOOKUP(IFERROR(VALUE(_xlpm.x),_xlpm.x),MappaObiettivi[Asse],MappaObiettivi[Descrizione Asse],"Non trovato"),"Non trovato")))</f>
        <v>Un’Europa più verde, a basse emissioni di carbonio e in transizione verso la decarbonizzazione e la resilienza</v>
      </c>
      <c r="H14" s="20" t="s">
        <v>365</v>
      </c>
      <c r="I14" s="2" t="str">
        <f>IF(TRIM(SUBSTITUTE(SUBSTITUTE($H14,CHAR(10),""),CHAR(13),""))="","",IFERROR(_xlfn.XLOOKUP(TRIM(SUBSTITUTE(SUBSTITUTE($H14,CHAR(10),""),CHAR(13),"")),MappaObiettivi[Obiettivo Specifico],MappaObiettivi[Descrizione Obiettivo Specifico],"Non trovato"),"Non trovato"))</f>
        <v>Efficienza energetica e riduzione delle emissioni</v>
      </c>
      <c r="J14" s="20" t="s">
        <v>112</v>
      </c>
      <c r="K14" s="2" t="str">
        <f>IF(TRIM(SUBSTITUTE(SUBSTITUTE($J14,CHAR(10),""),CHAR(13),""))="","",IFERROR(_xlfn.XLOOKUP(TRIM(SUBSTITUTE(SUBSTITUTE($J14,CHAR(10),""),CHAR(13),"")),MappaObiettivi[Codice Azione],MappaObiettivi[Titolo Azione],"Non trovato"),"Non trovato"))</f>
        <v>Sostegno all’efficientamento energetico e alla estensione dei sistemi di teleriscaldamento e teleraffrescamento</v>
      </c>
      <c r="L14" s="2" t="s">
        <v>149</v>
      </c>
      <c r="M14" s="2" t="s">
        <v>204</v>
      </c>
      <c r="N14" s="5">
        <v>20000000</v>
      </c>
      <c r="O14" s="8" t="s">
        <v>233</v>
      </c>
      <c r="P14" s="8" t="s">
        <v>283</v>
      </c>
      <c r="Q14" s="19" t="s">
        <v>317</v>
      </c>
    </row>
    <row r="15" spans="1:18" ht="75" x14ac:dyDescent="0.25">
      <c r="A15" s="2" t="s">
        <v>19</v>
      </c>
      <c r="B15" s="7" t="s">
        <v>53</v>
      </c>
      <c r="C15" s="3">
        <v>45866</v>
      </c>
      <c r="D15" s="27"/>
      <c r="E15" s="2" t="s">
        <v>103</v>
      </c>
      <c r="F15" s="24">
        <f>IFERROR(_xlfn.XLOOKUP(J15,MappaObiettivi[Codice Azione],MappaObiettivi[Asse]),"")</f>
        <v>1</v>
      </c>
      <c r="G15" s="2" t="str">
        <f>_xlfn.LET(_xlpm.x,TRIM(SUBSTITUTE(SUBSTITUTE($F15,CHAR(10),""),CHAR(13),"")),IF(_xlpm.x="","",IFERROR(_xlfn.XLOOKUP(IFERROR(VALUE(_xlpm.x),_xlpm.x),MappaObiettivi[Asse],MappaObiettivi[Descrizione Asse],"Non trovato"),"Non trovato")))</f>
        <v>Un’Europa più competitiva e intelligente</v>
      </c>
      <c r="H15" s="20" t="s">
        <v>367</v>
      </c>
      <c r="I15" s="2" t="str">
        <f>IF(TRIM(SUBSTITUTE(SUBSTITUTE($H15,CHAR(10),""),CHAR(13),""))="","",IFERROR(_xlfn.XLOOKUP(TRIM(SUBSTITUTE(SUBSTITUTE($H15,CHAR(10),""),CHAR(13),"")),MappaObiettivi[Obiettivo Specifico],MappaObiettivi[Descrizione Obiettivo Specifico],"Non trovato"),"Non trovato"))</f>
        <v>Competitività e crescita sostenibile delle PMI</v>
      </c>
      <c r="J15" s="20" t="s">
        <v>110</v>
      </c>
      <c r="K15" s="2" t="str">
        <f>IF(TRIM(SUBSTITUTE(SUBSTITUTE($J15,CHAR(10),""),CHAR(13),""))="","",IFERROR(_xlfn.XLOOKUP(TRIM(SUBSTITUTE(SUBSTITUTE($J15,CHAR(10),""),CHAR(13),"")),MappaObiettivi[Codice Azione],MappaObiettivi[Titolo Azione],"Non trovato"),"Non trovato"))</f>
        <v>Sostegno agli investimenti delle PMI</v>
      </c>
      <c r="L15" s="2" t="s">
        <v>150</v>
      </c>
      <c r="M15" s="2" t="s">
        <v>201</v>
      </c>
      <c r="N15" s="5">
        <v>3000000</v>
      </c>
      <c r="O15" s="8" t="s">
        <v>234</v>
      </c>
      <c r="P15" s="8" t="s">
        <v>284</v>
      </c>
      <c r="Q15" s="19" t="s">
        <v>318</v>
      </c>
    </row>
    <row r="16" spans="1:18" ht="90" x14ac:dyDescent="0.25">
      <c r="A16" s="2" t="s">
        <v>503</v>
      </c>
      <c r="B16" s="7" t="s">
        <v>54</v>
      </c>
      <c r="C16" s="3">
        <v>45866</v>
      </c>
      <c r="D16" s="26" t="s">
        <v>444</v>
      </c>
      <c r="E16" s="2" t="s">
        <v>103</v>
      </c>
      <c r="F16" s="24">
        <f>IFERROR(_xlfn.XLOOKUP(J16,MappaObiettivi[Codice Azione],MappaObiettivi[Asse]),"")</f>
        <v>2</v>
      </c>
      <c r="G16" s="2" t="str">
        <f>_xlfn.LET(_xlpm.x,TRIM(SUBSTITUTE(SUBSTITUTE($F16,CHAR(10),""),CHAR(13),"")),IF(_xlpm.x="","",IFERROR(_xlfn.XLOOKUP(IFERROR(VALUE(_xlpm.x),_xlpm.x),MappaObiettivi[Asse],MappaObiettivi[Descrizione Asse],"Non trovato"),"Non trovato")))</f>
        <v>Un’Europa più verde, a basse emissioni di carbonio e in transizione verso la decarbonizzazione e la resilienza</v>
      </c>
      <c r="H16" s="20" t="s">
        <v>371</v>
      </c>
      <c r="I16" s="2" t="str">
        <f>IF(TRIM(SUBSTITUTE(SUBSTITUTE($H16,CHAR(10),""),CHAR(13),""))="","",IFERROR(_xlfn.XLOOKUP(TRIM(SUBSTITUTE(SUBSTITUTE($H16,CHAR(10),""),CHAR(13),"")),MappaObiettivi[Obiettivo Specifico],MappaObiettivi[Descrizione Obiettivo Specifico],"Non trovato"),"Non trovato"))</f>
        <v>Economia circolare ed efficienza nell’uso delle risorse</v>
      </c>
      <c r="J16" s="20" t="s">
        <v>113</v>
      </c>
      <c r="K16" s="2" t="str">
        <f>IF(TRIM(SUBSTITUTE(SUBSTITUTE($J16,CHAR(10),""),CHAR(13),""))="","",IFERROR(_xlfn.XLOOKUP(TRIM(SUBSTITUTE(SUBSTITUTE($J16,CHAR(10),""),CHAR(13),"")),MappaObiettivi[Codice Azione],MappaObiettivi[Titolo Azione],"Non trovato"),"Non trovato"))</f>
        <v>Sostegno ad azioni di simbiosi industriale, prevenzione produzione rifiuti, riciclaggio e riutilizzo per la chiusura del ciclo</v>
      </c>
      <c r="L16" s="2" t="s">
        <v>151</v>
      </c>
      <c r="M16" s="2" t="s">
        <v>205</v>
      </c>
      <c r="N16" s="5">
        <v>2300000</v>
      </c>
      <c r="O16" s="8" t="s">
        <v>235</v>
      </c>
      <c r="P16" s="8" t="s">
        <v>285</v>
      </c>
      <c r="Q16" s="19" t="s">
        <v>426</v>
      </c>
    </row>
    <row r="17" spans="1:17" ht="105" x14ac:dyDescent="0.25">
      <c r="A17" s="2" t="s">
        <v>504</v>
      </c>
      <c r="B17" s="7" t="s">
        <v>55</v>
      </c>
      <c r="C17" s="3">
        <v>45861</v>
      </c>
      <c r="D17" s="27"/>
      <c r="E17" s="2" t="s">
        <v>103</v>
      </c>
      <c r="F17" s="24">
        <f>IFERROR(_xlfn.XLOOKUP(J17,MappaObiettivi[Codice Azione],MappaObiettivi[Asse]),"")</f>
        <v>2</v>
      </c>
      <c r="G17" s="2" t="str">
        <f>_xlfn.LET(_xlpm.x,TRIM(SUBSTITUTE(SUBSTITUTE($F17,CHAR(10),""),CHAR(13),"")),IF(_xlpm.x="","",IFERROR(_xlfn.XLOOKUP(IFERROR(VALUE(_xlpm.x),_xlpm.x),MappaObiettivi[Asse],MappaObiettivi[Descrizione Asse],"Non trovato"),"Non trovato")))</f>
        <v>Un’Europa più verde, a basse emissioni di carbonio e in transizione verso la decarbonizzazione e la resilienza</v>
      </c>
      <c r="H17" s="20" t="s">
        <v>366</v>
      </c>
      <c r="I17" s="2" t="str">
        <f>IF(TRIM(SUBSTITUTE(SUBSTITUTE($H17,CHAR(10),""),CHAR(13),""))="","",IFERROR(_xlfn.XLOOKUP(TRIM(SUBSTITUTE(SUBSTITUTE($H17,CHAR(10),""),CHAR(13),"")),MappaObiettivi[Obiettivo Specifico],MappaObiettivi[Descrizione Obiettivo Specifico],"Non trovato"),"Non trovato"))</f>
        <v>Energie rinnovabili e comunità energetiche</v>
      </c>
      <c r="J17" s="20" t="s">
        <v>114</v>
      </c>
      <c r="K17" s="2" t="str">
        <f>IF(TRIM(SUBSTITUTE(SUBSTITUTE($J17,CHAR(10),""),CHAR(13),""))="","",IFERROR(_xlfn.XLOOKUP(TRIM(SUBSTITUTE(SUBSTITUTE($J17,CHAR(10),""),CHAR(13),"")),MappaObiettivi[Codice Azione],MappaObiettivi[Titolo Azione],"Non trovato"),"Non trovato"))</f>
        <v>Incremento della produzione di energia da fonti rinnovabili</v>
      </c>
      <c r="L17" s="2" t="s">
        <v>152</v>
      </c>
      <c r="M17" s="2" t="s">
        <v>201</v>
      </c>
      <c r="N17" s="5">
        <v>20000000</v>
      </c>
      <c r="O17" s="8" t="s">
        <v>236</v>
      </c>
      <c r="P17" s="8" t="s">
        <v>286</v>
      </c>
      <c r="Q17" s="19" t="s">
        <v>319</v>
      </c>
    </row>
    <row r="18" spans="1:17" ht="165" x14ac:dyDescent="0.25">
      <c r="A18" s="2" t="s">
        <v>505</v>
      </c>
      <c r="B18" s="7" t="s">
        <v>56</v>
      </c>
      <c r="C18" s="3">
        <v>45839</v>
      </c>
      <c r="D18" s="26" t="s">
        <v>445</v>
      </c>
      <c r="E18" s="2" t="s">
        <v>103</v>
      </c>
      <c r="F18" s="24">
        <f>IFERROR(_xlfn.XLOOKUP(J18,MappaObiettivi[Codice Azione],MappaObiettivi[Asse]),"")</f>
        <v>2</v>
      </c>
      <c r="G18" s="2" t="str">
        <f>_xlfn.LET(_xlpm.x,TRIM(SUBSTITUTE(SUBSTITUTE($F18,CHAR(10),""),CHAR(13),"")),IF(_xlpm.x="","",IFERROR(_xlfn.XLOOKUP(IFERROR(VALUE(_xlpm.x),_xlpm.x),MappaObiettivi[Asse],MappaObiettivi[Descrizione Asse],"Non trovato"),"Non trovato")))</f>
        <v>Un’Europa più verde, a basse emissioni di carbonio e in transizione verso la decarbonizzazione e la resilienza</v>
      </c>
      <c r="H18" s="20" t="s">
        <v>371</v>
      </c>
      <c r="I18" s="2" t="str">
        <f>IF(TRIM(SUBSTITUTE(SUBSTITUTE($H18,CHAR(10),""),CHAR(13),""))="","",IFERROR(_xlfn.XLOOKUP(TRIM(SUBSTITUTE(SUBSTITUTE($H18,CHAR(10),""),CHAR(13),"")),MappaObiettivi[Obiettivo Specifico],MappaObiettivi[Descrizione Obiettivo Specifico],"Non trovato"),"Non trovato"))</f>
        <v>Economia circolare ed efficienza nell’uso delle risorse</v>
      </c>
      <c r="J18" s="20" t="s">
        <v>113</v>
      </c>
      <c r="K18" s="2" t="str">
        <f>IF(TRIM(SUBSTITUTE(SUBSTITUTE($J18,CHAR(10),""),CHAR(13),""))="","",IFERROR(_xlfn.XLOOKUP(TRIM(SUBSTITUTE(SUBSTITUTE($J18,CHAR(10),""),CHAR(13),"")),MappaObiettivi[Codice Azione],MappaObiettivi[Titolo Azione],"Non trovato"),"Non trovato"))</f>
        <v>Sostegno ad azioni di simbiosi industriale, prevenzione produzione rifiuti, riciclaggio e riutilizzo per la chiusura del ciclo</v>
      </c>
      <c r="L18" s="2" t="s">
        <v>153</v>
      </c>
      <c r="M18" s="2" t="s">
        <v>201</v>
      </c>
      <c r="N18" s="5">
        <v>10000000</v>
      </c>
      <c r="O18" s="8" t="s">
        <v>237</v>
      </c>
      <c r="P18" s="8" t="s">
        <v>287</v>
      </c>
      <c r="Q18" s="19" t="s">
        <v>320</v>
      </c>
    </row>
    <row r="19" spans="1:17" ht="60" x14ac:dyDescent="0.25">
      <c r="A19" s="2" t="s">
        <v>20</v>
      </c>
      <c r="B19" s="7" t="s">
        <v>57</v>
      </c>
      <c r="C19" s="3">
        <v>45803</v>
      </c>
      <c r="D19" s="26" t="s">
        <v>446</v>
      </c>
      <c r="E19" s="2" t="s">
        <v>103</v>
      </c>
      <c r="F19" s="24">
        <f>IFERROR(_xlfn.XLOOKUP(J19,MappaObiettivi[Codice Azione],MappaObiettivi[Asse]),"")</f>
        <v>2</v>
      </c>
      <c r="G19" s="2" t="str">
        <f>_xlfn.LET(_xlpm.x,TRIM(SUBSTITUTE(SUBSTITUTE($F19,CHAR(10),""),CHAR(13),"")),IF(_xlpm.x="","",IFERROR(_xlfn.XLOOKUP(IFERROR(VALUE(_xlpm.x),_xlpm.x),MappaObiettivi[Asse],MappaObiettivi[Descrizione Asse],"Non trovato"),"Non trovato")))</f>
        <v>Un’Europa più verde, a basse emissioni di carbonio e in transizione verso la decarbonizzazione e la resilienza</v>
      </c>
      <c r="H19" s="20" t="s">
        <v>365</v>
      </c>
      <c r="I19" s="2" t="str">
        <f>IF(TRIM(SUBSTITUTE(SUBSTITUTE($H19,CHAR(10),""),CHAR(13),""))="","",IFERROR(_xlfn.XLOOKUP(TRIM(SUBSTITUTE(SUBSTITUTE($H19,CHAR(10),""),CHAR(13),"")),MappaObiettivi[Obiettivo Specifico],MappaObiettivi[Descrizione Obiettivo Specifico],"Non trovato"),"Non trovato"))</f>
        <v>Efficienza energetica e riduzione delle emissioni</v>
      </c>
      <c r="J19" s="20" t="s">
        <v>115</v>
      </c>
      <c r="K19" s="2" t="str">
        <f>IF(TRIM(SUBSTITUTE(SUBSTITUTE($J19,CHAR(10),""),CHAR(13),""))="","",IFERROR(_xlfn.XLOOKUP(TRIM(SUBSTITUTE(SUBSTITUTE($J19,CHAR(10),""),CHAR(13),"")),MappaObiettivi[Codice Azione],MappaObiettivi[Titolo Azione],"Non trovato"),"Non trovato"))</f>
        <v>Sostegno all’efficientamento energetico degli edifici e/o impianti produttivi delle imprese</v>
      </c>
      <c r="L19" s="2" t="s">
        <v>154</v>
      </c>
      <c r="M19" s="2" t="s">
        <v>201</v>
      </c>
      <c r="N19" s="5">
        <v>43232662.119999997</v>
      </c>
      <c r="O19" s="8" t="s">
        <v>238</v>
      </c>
      <c r="P19" s="8" t="s">
        <v>288</v>
      </c>
      <c r="Q19" s="19" t="s">
        <v>321</v>
      </c>
    </row>
    <row r="20" spans="1:17" ht="90" x14ac:dyDescent="0.25">
      <c r="A20" s="2" t="s">
        <v>21</v>
      </c>
      <c r="B20" s="7" t="s">
        <v>58</v>
      </c>
      <c r="C20" s="3">
        <v>45797</v>
      </c>
      <c r="D20" s="26" t="s">
        <v>447</v>
      </c>
      <c r="E20" s="2" t="s">
        <v>103</v>
      </c>
      <c r="F20" s="24">
        <f>IFERROR(_xlfn.XLOOKUP(J20,MappaObiettivi[Codice Azione],MappaObiettivi[Asse]),"")</f>
        <v>1</v>
      </c>
      <c r="G20" s="2" t="str">
        <f>_xlfn.LET(_xlpm.x,TRIM(SUBSTITUTE(SUBSTITUTE($F20,CHAR(10),""),CHAR(13),"")),IF(_xlpm.x="","",IFERROR(_xlfn.XLOOKUP(IFERROR(VALUE(_xlpm.x),_xlpm.x),MappaObiettivi[Asse],MappaObiettivi[Descrizione Asse],"Non trovato"),"Non trovato")))</f>
        <v>Un’Europa più competitiva e intelligente</v>
      </c>
      <c r="H20" s="20" t="s">
        <v>369</v>
      </c>
      <c r="I20" s="2" t="str">
        <f>IF(TRIM(SUBSTITUTE(SUBSTITUTE($H20,CHAR(10),""),CHAR(13),""))="","",IFERROR(_xlfn.XLOOKUP(TRIM(SUBSTITUTE(SUBSTITUTE($H20,CHAR(10),""),CHAR(13),"")),MappaObiettivi[Obiettivo Specifico],MappaObiettivi[Descrizione Obiettivo Specifico],"Non trovato"),"Non trovato"))</f>
        <v>Ricerca, innovazione e tecnologie avanzate</v>
      </c>
      <c r="J20" s="20" t="s">
        <v>110</v>
      </c>
      <c r="K20" s="2" t="str">
        <f>IF(TRIM(SUBSTITUTE(SUBSTITUTE($J20,CHAR(10),""),CHAR(13),""))="","",IFERROR(_xlfn.XLOOKUP(TRIM(SUBSTITUTE(SUBSTITUTE($J20,CHAR(10),""),CHAR(13),"")),MappaObiettivi[Codice Azione],MappaObiettivi[Titolo Azione],"Non trovato"),"Non trovato"))</f>
        <v>Sostegno agli investimenti delle PMI</v>
      </c>
      <c r="L20" s="2" t="s">
        <v>155</v>
      </c>
      <c r="M20" s="2" t="s">
        <v>206</v>
      </c>
      <c r="N20" s="5">
        <v>13000000</v>
      </c>
      <c r="O20" s="8" t="s">
        <v>239</v>
      </c>
      <c r="P20" s="8" t="s">
        <v>238</v>
      </c>
      <c r="Q20" s="19" t="s">
        <v>322</v>
      </c>
    </row>
    <row r="21" spans="1:17" ht="60" x14ac:dyDescent="0.25">
      <c r="A21" s="2" t="s">
        <v>506</v>
      </c>
      <c r="B21" s="7" t="s">
        <v>59</v>
      </c>
      <c r="C21" s="3">
        <v>45797</v>
      </c>
      <c r="D21" s="26" t="s">
        <v>448</v>
      </c>
      <c r="E21" s="2" t="s">
        <v>103</v>
      </c>
      <c r="F21" s="24">
        <f>IFERROR(_xlfn.XLOOKUP(J21,MappaObiettivi[Codice Azione],MappaObiettivi[Asse]),"")</f>
        <v>1</v>
      </c>
      <c r="G21" s="2" t="str">
        <f>_xlfn.LET(_xlpm.x,TRIM(SUBSTITUTE(SUBSTITUTE($F21,CHAR(10),""),CHAR(13),"")),IF(_xlpm.x="","",IFERROR(_xlfn.XLOOKUP(IFERROR(VALUE(_xlpm.x),_xlpm.x),MappaObiettivi[Asse],MappaObiettivi[Descrizione Asse],"Non trovato"),"Non trovato")))</f>
        <v>Un’Europa più competitiva e intelligente</v>
      </c>
      <c r="H21" s="20" t="s">
        <v>367</v>
      </c>
      <c r="I21" s="2" t="str">
        <f>IF(TRIM(SUBSTITUTE(SUBSTITUTE($H21,CHAR(10),""),CHAR(13),""))="","",IFERROR(_xlfn.XLOOKUP(TRIM(SUBSTITUTE(SUBSTITUTE($H21,CHAR(10),""),CHAR(13),"")),MappaObiettivi[Obiettivo Specifico],MappaObiettivi[Descrizione Obiettivo Specifico],"Non trovato"),"Non trovato"))</f>
        <v>Competitività e crescita sostenibile delle PMI</v>
      </c>
      <c r="J21" s="20" t="s">
        <v>110</v>
      </c>
      <c r="K21" s="2" t="str">
        <f>IF(TRIM(SUBSTITUTE(SUBSTITUTE($J21,CHAR(10),""),CHAR(13),""))="","",IFERROR(_xlfn.XLOOKUP(TRIM(SUBSTITUTE(SUBSTITUTE($J21,CHAR(10),""),CHAR(13),"")),MappaObiettivi[Codice Azione],MappaObiettivi[Titolo Azione],"Non trovato"),"Non trovato"))</f>
        <v>Sostegno agli investimenti delle PMI</v>
      </c>
      <c r="L21" s="2" t="s">
        <v>156</v>
      </c>
      <c r="M21" s="2" t="s">
        <v>201</v>
      </c>
      <c r="N21" s="5">
        <v>15000000</v>
      </c>
      <c r="O21" s="8" t="s">
        <v>240</v>
      </c>
      <c r="P21" s="8" t="s">
        <v>289</v>
      </c>
      <c r="Q21" s="19" t="s">
        <v>323</v>
      </c>
    </row>
    <row r="22" spans="1:17" ht="60" x14ac:dyDescent="0.25">
      <c r="A22" s="2" t="s">
        <v>22</v>
      </c>
      <c r="B22" s="7" t="s">
        <v>60</v>
      </c>
      <c r="C22" s="3">
        <v>45777</v>
      </c>
      <c r="D22" s="26" t="s">
        <v>449</v>
      </c>
      <c r="E22" s="2" t="s">
        <v>103</v>
      </c>
      <c r="F22" s="24">
        <f>IFERROR(_xlfn.XLOOKUP(J22,MappaObiettivi[Codice Azione],MappaObiettivi[Asse]),"")</f>
        <v>1</v>
      </c>
      <c r="G22" s="2" t="str">
        <f>_xlfn.LET(_xlpm.x,TRIM(SUBSTITUTE(SUBSTITUTE($F22,CHAR(10),""),CHAR(13),"")),IF(_xlpm.x="","",IFERROR(_xlfn.XLOOKUP(IFERROR(VALUE(_xlpm.x),_xlpm.x),MappaObiettivi[Asse],MappaObiettivi[Descrizione Asse],"Non trovato"),"Non trovato")))</f>
        <v>Un’Europa più competitiva e intelligente</v>
      </c>
      <c r="H22" s="20" t="s">
        <v>369</v>
      </c>
      <c r="I22" s="2" t="str">
        <f>IF(TRIM(SUBSTITUTE(SUBSTITUTE($H22,CHAR(10),""),CHAR(13),""))="","",IFERROR(_xlfn.XLOOKUP(TRIM(SUBSTITUTE(SUBSTITUTE($H22,CHAR(10),""),CHAR(13),"")),MappaObiettivi[Obiettivo Specifico],MappaObiettivi[Descrizione Obiettivo Specifico],"Non trovato"),"Non trovato"))</f>
        <v>Ricerca, innovazione e tecnologie avanzate</v>
      </c>
      <c r="J22" s="20" t="s">
        <v>111</v>
      </c>
      <c r="K22" s="2" t="str">
        <f>IF(TRIM(SUBSTITUTE(SUBSTITUTE($J22,CHAR(10),""),CHAR(13),""))="","",IFERROR(_xlfn.XLOOKUP(TRIM(SUBSTITUTE(SUBSTITUTE($J22,CHAR(10),""),CHAR(13),"")),MappaObiettivi[Codice Azione],MappaObiettivi[Titolo Azione],"Non trovato"),"Non trovato"))</f>
        <v>Sostegno al trasferimento tecnologico tra mondo della ricerca e delle imprese lombarde</v>
      </c>
      <c r="L22" s="2" t="s">
        <v>157</v>
      </c>
      <c r="M22" s="2" t="s">
        <v>207</v>
      </c>
      <c r="N22" s="5">
        <v>50000000</v>
      </c>
      <c r="O22" s="8" t="s">
        <v>241</v>
      </c>
      <c r="P22" s="8" t="s">
        <v>290</v>
      </c>
      <c r="Q22" s="19" t="s">
        <v>324</v>
      </c>
    </row>
    <row r="23" spans="1:17" ht="75" x14ac:dyDescent="0.25">
      <c r="A23" s="2" t="s">
        <v>507</v>
      </c>
      <c r="B23" s="7" t="s">
        <v>61</v>
      </c>
      <c r="C23" s="3">
        <v>45712</v>
      </c>
      <c r="D23" s="26" t="s">
        <v>450</v>
      </c>
      <c r="E23" s="2" t="s">
        <v>103</v>
      </c>
      <c r="F23" s="24">
        <f>IFERROR(_xlfn.XLOOKUP(J23,MappaObiettivi[Codice Azione],MappaObiettivi[Asse]),"")</f>
        <v>1</v>
      </c>
      <c r="G23" s="2" t="str">
        <f>_xlfn.LET(_xlpm.x,TRIM(SUBSTITUTE(SUBSTITUTE($F23,CHAR(10),""),CHAR(13),"")),IF(_xlpm.x="","",IFERROR(_xlfn.XLOOKUP(IFERROR(VALUE(_xlpm.x),_xlpm.x),MappaObiettivi[Asse],MappaObiettivi[Descrizione Asse],"Non trovato"),"Non trovato")))</f>
        <v>Un’Europa più competitiva e intelligente</v>
      </c>
      <c r="H23" s="20" t="s">
        <v>367</v>
      </c>
      <c r="I23" s="2" t="str">
        <f>IF(TRIM(SUBSTITUTE(SUBSTITUTE($H23,CHAR(10),""),CHAR(13),""))="","",IFERROR(_xlfn.XLOOKUP(TRIM(SUBSTITUTE(SUBSTITUTE($H23,CHAR(10),""),CHAR(13),"")),MappaObiettivi[Obiettivo Specifico],MappaObiettivi[Descrizione Obiettivo Specifico],"Non trovato"),"Non trovato"))</f>
        <v>Competitività e crescita sostenibile delle PMI</v>
      </c>
      <c r="J23" s="20" t="s">
        <v>117</v>
      </c>
      <c r="K23" s="2" t="str">
        <f>IF(TRIM(SUBSTITUTE(SUBSTITUTE($J23,CHAR(10),""),CHAR(13),""))="","",IFERROR(_xlfn.XLOOKUP(TRIM(SUBSTITUTE(SUBSTITUTE($J23,CHAR(10),""),CHAR(13),"")),MappaObiettivi[Codice Azione],MappaObiettivi[Titolo Azione],"Non trovato"),"Non trovato"))</f>
        <v>Sostegno allo sviluppo dell’internazionalizzazione delle PMI lombarde ed all’attrazione di investimenti esteri</v>
      </c>
      <c r="L23" s="2" t="s">
        <v>158</v>
      </c>
      <c r="M23" s="2" t="s">
        <v>208</v>
      </c>
      <c r="N23" s="5">
        <v>5000000</v>
      </c>
      <c r="O23" s="8" t="s">
        <v>242</v>
      </c>
      <c r="P23" s="8" t="s">
        <v>291</v>
      </c>
      <c r="Q23" s="19" t="s">
        <v>325</v>
      </c>
    </row>
    <row r="24" spans="1:17" ht="90" x14ac:dyDescent="0.25">
      <c r="A24" s="2" t="s">
        <v>508</v>
      </c>
      <c r="B24" s="7" t="s">
        <v>62</v>
      </c>
      <c r="C24" s="3">
        <v>45670</v>
      </c>
      <c r="D24" s="26" t="s">
        <v>451</v>
      </c>
      <c r="E24" s="2" t="s">
        <v>103</v>
      </c>
      <c r="F24" s="24">
        <f>IFERROR(_xlfn.XLOOKUP(J24,MappaObiettivi[Codice Azione],MappaObiettivi[Asse]),"")</f>
        <v>7</v>
      </c>
      <c r="G24" s="2" t="str">
        <f>_xlfn.LET(_xlpm.x,TRIM(SUBSTITUTE(SUBSTITUTE($F24,CHAR(10),""),CHAR(13),"")),IF(_xlpm.x="","",IFERROR(_xlfn.XLOOKUP(IFERROR(VALUE(_xlpm.x),_xlpm.x),MappaObiettivi[Asse],MappaObiettivi[Descrizione Asse],"Non trovato"),"Non trovato")))</f>
        <v>STEP - Sostegno allo sviluppo di tecnologie critiche nei settori delle tecnologie pulite ed efficienti sotto il profilo delle risorse</v>
      </c>
      <c r="H24" s="20" t="s">
        <v>372</v>
      </c>
      <c r="I24" s="2" t="str">
        <f>IF(TRIM(SUBSTITUTE(SUBSTITUTE($H24,CHAR(10),""),CHAR(13),""))="","",IFERROR(_xlfn.XLOOKUP(TRIM(SUBSTITUTE(SUBSTITUTE($H24,CHAR(10),""),CHAR(13),"")),MappaObiettivi[Obiettivo Specifico],MappaObiettivi[Descrizione Obiettivo Specifico],"Non trovato"),"Non trovato"))</f>
        <v>Tecnologie strategiche per l’Europa (STEP) – deep tech/biotech</v>
      </c>
      <c r="J24" s="20" t="s">
        <v>127</v>
      </c>
      <c r="K24" s="2" t="str">
        <f>IF(TRIM(SUBSTITUTE(SUBSTITUTE($J24,CHAR(10),""),CHAR(13),""))="","",IFERROR(_xlfn.XLOOKUP(TRIM(SUBSTITUTE(SUBSTITUTE($J24,CHAR(10),""),CHAR(13),"")),MappaObiettivi[Codice Azione],MappaObiettivi[Titolo Azione],"Non trovato"),"Non trovato"))</f>
        <v>Sviluppo delle tecnologie critiche attraverso il sostegno al capitale di rischio di start up e scale up clean tech</v>
      </c>
      <c r="L24" s="2" t="s">
        <v>159</v>
      </c>
      <c r="M24" s="2" t="s">
        <v>209</v>
      </c>
      <c r="N24" s="5">
        <v>70000000</v>
      </c>
      <c r="O24" s="8" t="s">
        <v>243</v>
      </c>
      <c r="P24" s="8" t="s">
        <v>292</v>
      </c>
      <c r="Q24" s="19" t="s">
        <v>326</v>
      </c>
    </row>
    <row r="25" spans="1:17" ht="105" x14ac:dyDescent="0.25">
      <c r="A25" s="2" t="s">
        <v>509</v>
      </c>
      <c r="B25" s="7" t="s">
        <v>63</v>
      </c>
      <c r="C25" s="3">
        <v>45670</v>
      </c>
      <c r="D25" s="26" t="s">
        <v>452</v>
      </c>
      <c r="E25" s="2" t="s">
        <v>103</v>
      </c>
      <c r="F25" s="24">
        <f>IFERROR(_xlfn.XLOOKUP(J25,MappaObiettivi[Codice Azione],MappaObiettivi[Asse]),"")</f>
        <v>7</v>
      </c>
      <c r="G25" s="2" t="str">
        <f>_xlfn.LET(_xlpm.x,TRIM(SUBSTITUTE(SUBSTITUTE($F25,CHAR(10),""),CHAR(13),"")),IF(_xlpm.x="","",IFERROR(_xlfn.XLOOKUP(IFERROR(VALUE(_xlpm.x),_xlpm.x),MappaObiettivi[Asse],MappaObiettivi[Descrizione Asse],"Non trovato"),"Non trovato")))</f>
        <v>STEP - Sostegno allo sviluppo di tecnologie critiche nei settori delle tecnologie pulite ed efficienti sotto il profilo delle risorse</v>
      </c>
      <c r="H25" s="20" t="s">
        <v>107</v>
      </c>
      <c r="I25" s="2" t="str">
        <f>IF(TRIM(SUBSTITUTE(SUBSTITUTE($H25,CHAR(10),""),CHAR(13),""))="","",IFERROR(_xlfn.XLOOKUP(TRIM(SUBSTITUTE(SUBSTITUTE($H25,CHAR(10),""),CHAR(13),"")),MappaObiettivi[Obiettivo Specifico],MappaObiettivi[Descrizione Obiettivo Specifico],"Non trovato"),"Non trovato"))</f>
        <v>Tecnologie pulite ed efficienti (STEP) – clean tech</v>
      </c>
      <c r="J25" s="20" t="s">
        <v>129</v>
      </c>
      <c r="K25" s="2" t="str">
        <f>IF(TRIM(SUBSTITUTE(SUBSTITUTE($J25,CHAR(10),""),CHAR(13),""))="","",IFERROR(_xlfn.XLOOKUP(TRIM(SUBSTITUTE(SUBSTITUTE($J25,CHAR(10),""),CHAR(13),"")),MappaObiettivi[Codice Azione],MappaObiettivi[Titolo Azione],"Non trovato"),"Non trovato"))</f>
        <v>Sviluppo delle tecnologie pulite da parte delle PMI e delle Grandi imprese, anche in partenariato</v>
      </c>
      <c r="L25" s="2" t="s">
        <v>160</v>
      </c>
      <c r="M25" s="2" t="s">
        <v>210</v>
      </c>
      <c r="N25" s="5">
        <v>10000000</v>
      </c>
      <c r="O25" s="8" t="s">
        <v>244</v>
      </c>
      <c r="P25" s="8" t="s">
        <v>293</v>
      </c>
      <c r="Q25" s="19" t="s">
        <v>327</v>
      </c>
    </row>
    <row r="26" spans="1:17" ht="75" x14ac:dyDescent="0.25">
      <c r="A26" s="2" t="s">
        <v>23</v>
      </c>
      <c r="B26" s="7" t="s">
        <v>64</v>
      </c>
      <c r="C26" s="3">
        <v>45670</v>
      </c>
      <c r="D26" s="26" t="s">
        <v>453</v>
      </c>
      <c r="E26" s="2" t="s">
        <v>103</v>
      </c>
      <c r="F26" s="24">
        <f>IFERROR(_xlfn.XLOOKUP(J26,MappaObiettivi[Codice Azione],MappaObiettivi[Asse]),"")</f>
        <v>6</v>
      </c>
      <c r="G26" s="2" t="str">
        <f>_xlfn.LET(_xlpm.x,TRIM(SUBSTITUTE(SUBSTITUTE($F26,CHAR(10),""),CHAR(13),"")),IF(_xlpm.x="","",IFERROR(_xlfn.XLOOKUP(IFERROR(VALUE(_xlpm.x),_xlpm.x),MappaObiettivi[Asse],MappaObiettivi[Descrizione Asse],"Non trovato"),"Non trovato")))</f>
        <v>STEP - Sostegno allo sviluppo di tecnologie critiche nei settori deep tech e biotecnologie</v>
      </c>
      <c r="H26" s="20" t="s">
        <v>372</v>
      </c>
      <c r="I26" s="2" t="str">
        <f>IF(TRIM(SUBSTITUTE(SUBSTITUTE($H26,CHAR(10),""),CHAR(13),""))="","",IFERROR(_xlfn.XLOOKUP(TRIM(SUBSTITUTE(SUBSTITUTE($H26,CHAR(10),""),CHAR(13),"")),MappaObiettivi[Obiettivo Specifico],MappaObiettivi[Descrizione Obiettivo Specifico],"Non trovato"),"Non trovato"))</f>
        <v>Tecnologie strategiche per l’Europa (STEP) – deep tech/biotech</v>
      </c>
      <c r="J26" s="20" t="s">
        <v>398</v>
      </c>
      <c r="K26" s="2" t="str">
        <f>IF(TRIM(SUBSTITUTE(SUBSTITUTE($J26,CHAR(10),""),CHAR(13),""))="","",IFERROR(_xlfn.XLOOKUP(TRIM(SUBSTITUTE(SUBSTITUTE($J26,CHAR(10),""),CHAR(13),"")),MappaObiettivi[Codice Azione],MappaObiettivi[Titolo Azione],"Non trovato"),"Non trovato"))</f>
        <v>– Sviluppo delle tecnologie critiche nei progetti di partenariato tra PMI e Grandi imprese</v>
      </c>
      <c r="L26" s="2" t="s">
        <v>161</v>
      </c>
      <c r="M26" s="2" t="s">
        <v>211</v>
      </c>
      <c r="N26" s="5">
        <v>40006935</v>
      </c>
      <c r="O26" s="8" t="s">
        <v>245</v>
      </c>
      <c r="P26" s="8" t="s">
        <v>294</v>
      </c>
      <c r="Q26" s="19" t="s">
        <v>328</v>
      </c>
    </row>
    <row r="27" spans="1:17" ht="75" x14ac:dyDescent="0.25">
      <c r="A27" s="2" t="s">
        <v>510</v>
      </c>
      <c r="B27" s="7" t="s">
        <v>65</v>
      </c>
      <c r="C27" s="3">
        <v>45656</v>
      </c>
      <c r="D27" s="26" t="s">
        <v>454</v>
      </c>
      <c r="E27" s="2" t="s">
        <v>103</v>
      </c>
      <c r="F27" s="24">
        <f>IFERROR(_xlfn.XLOOKUP(J27,MappaObiettivi[Codice Azione],MappaObiettivi[Asse]),"")</f>
        <v>2</v>
      </c>
      <c r="G27" s="2" t="str">
        <f>_xlfn.LET(_xlpm.x,TRIM(SUBSTITUTE(SUBSTITUTE($F27,CHAR(10),""),CHAR(13),"")),IF(_xlpm.x="","",IFERROR(_xlfn.XLOOKUP(IFERROR(VALUE(_xlpm.x),_xlpm.x),MappaObiettivi[Asse],MappaObiettivi[Descrizione Asse],"Non trovato"),"Non trovato")))</f>
        <v>Un’Europa più verde, a basse emissioni di carbonio e in transizione verso la decarbonizzazione e la resilienza</v>
      </c>
      <c r="H27" s="20" t="s">
        <v>365</v>
      </c>
      <c r="I27" s="2" t="str">
        <f>IF(TRIM(SUBSTITUTE(SUBSTITUTE($H27,CHAR(10),""),CHAR(13),""))="","",IFERROR(_xlfn.XLOOKUP(TRIM(SUBSTITUTE(SUBSTITUTE($H27,CHAR(10),""),CHAR(13),"")),MappaObiettivi[Obiettivo Specifico],MappaObiettivi[Descrizione Obiettivo Specifico],"Non trovato"),"Non trovato"))</f>
        <v>Efficienza energetica e riduzione delle emissioni</v>
      </c>
      <c r="J27" s="20" t="s">
        <v>128</v>
      </c>
      <c r="K27" s="2" t="str">
        <f>IF(TRIM(SUBSTITUTE(SUBSTITUTE($J27,CHAR(10),""),CHAR(13),""))="","",IFERROR(_xlfn.XLOOKUP(TRIM(SUBSTITUTE(SUBSTITUTE($J27,CHAR(10),""),CHAR(13),"")),MappaObiettivi[Codice Azione],MappaObiettivi[Titolo Azione],"Non trovato"),"Non trovato"))</f>
        <v>Sostegno all’efficientamento del patrimonio residenziale pubblico</v>
      </c>
      <c r="L27" s="2" t="s">
        <v>162</v>
      </c>
      <c r="M27" s="2" t="s">
        <v>212</v>
      </c>
      <c r="N27" s="5">
        <v>33850000</v>
      </c>
      <c r="O27" s="8" t="s">
        <v>246</v>
      </c>
      <c r="P27" s="8" t="s">
        <v>295</v>
      </c>
      <c r="Q27" s="19" t="s">
        <v>329</v>
      </c>
    </row>
    <row r="28" spans="1:17" ht="75" x14ac:dyDescent="0.25">
      <c r="A28" s="2" t="s">
        <v>511</v>
      </c>
      <c r="B28" s="7" t="s">
        <v>66</v>
      </c>
      <c r="C28" s="3">
        <v>45646</v>
      </c>
      <c r="D28" s="26" t="s">
        <v>455</v>
      </c>
      <c r="E28" s="2" t="s">
        <v>103</v>
      </c>
      <c r="F28" s="24">
        <f>IFERROR(_xlfn.XLOOKUP(J28,MappaObiettivi[Codice Azione],MappaObiettivi[Asse]),"")</f>
        <v>1</v>
      </c>
      <c r="G28" s="2" t="str">
        <f>_xlfn.LET(_xlpm.x,TRIM(SUBSTITUTE(SUBSTITUTE($F28,CHAR(10),""),CHAR(13),"")),IF(_xlpm.x="","",IFERROR(_xlfn.XLOOKUP(IFERROR(VALUE(_xlpm.x),_xlpm.x),MappaObiettivi[Asse],MappaObiettivi[Descrizione Asse],"Non trovato"),"Non trovato")))</f>
        <v>Un’Europa più competitiva e intelligente</v>
      </c>
      <c r="H28" s="20" t="s">
        <v>367</v>
      </c>
      <c r="I28" s="2" t="str">
        <f>IF(TRIM(SUBSTITUTE(SUBSTITUTE($H28,CHAR(10),""),CHAR(13),""))="","",IFERROR(_xlfn.XLOOKUP(TRIM(SUBSTITUTE(SUBSTITUTE($H28,CHAR(10),""),CHAR(13),"")),MappaObiettivi[Obiettivo Specifico],MappaObiettivi[Descrizione Obiettivo Specifico],"Non trovato"),"Non trovato"))</f>
        <v>Competitività e crescita sostenibile delle PMI</v>
      </c>
      <c r="J28" s="20" t="s">
        <v>117</v>
      </c>
      <c r="K28" s="2" t="str">
        <f>IF(TRIM(SUBSTITUTE(SUBSTITUTE($J28,CHAR(10),""),CHAR(13),""))="","",IFERROR(_xlfn.XLOOKUP(TRIM(SUBSTITUTE(SUBSTITUTE($J28,CHAR(10),""),CHAR(13),"")),MappaObiettivi[Codice Azione],MappaObiettivi[Titolo Azione],"Non trovato"),"Non trovato"))</f>
        <v>Sostegno allo sviluppo dell’internazionalizzazione delle PMI lombarde ed all’attrazione di investimenti esteri</v>
      </c>
      <c r="L28" s="2" t="s">
        <v>163</v>
      </c>
      <c r="M28" s="2" t="s">
        <v>202</v>
      </c>
      <c r="N28" s="5">
        <v>18978747.969999999</v>
      </c>
      <c r="O28" s="8" t="s">
        <v>247</v>
      </c>
      <c r="P28" s="8" t="s">
        <v>296</v>
      </c>
      <c r="Q28" s="19" t="s">
        <v>330</v>
      </c>
    </row>
    <row r="29" spans="1:17" ht="60" x14ac:dyDescent="0.25">
      <c r="A29" s="2" t="s">
        <v>24</v>
      </c>
      <c r="B29" s="7" t="s">
        <v>67</v>
      </c>
      <c r="C29" s="3">
        <v>45642</v>
      </c>
      <c r="D29" s="26" t="s">
        <v>456</v>
      </c>
      <c r="E29" s="2" t="s">
        <v>103</v>
      </c>
      <c r="F29" s="24">
        <f>IFERROR(_xlfn.XLOOKUP(J29,MappaObiettivi[Codice Azione],MappaObiettivi[Asse]),"")</f>
        <v>1</v>
      </c>
      <c r="G29" s="2" t="str">
        <f>_xlfn.LET(_xlpm.x,TRIM(SUBSTITUTE(SUBSTITUTE($F29,CHAR(10),""),CHAR(13),"")),IF(_xlpm.x="","",IFERROR(_xlfn.XLOOKUP(IFERROR(VALUE(_xlpm.x),_xlpm.x),MappaObiettivi[Asse],MappaObiettivi[Descrizione Asse],"Non trovato"),"Non trovato")))</f>
        <v>Un’Europa più competitiva e intelligente</v>
      </c>
      <c r="H29" s="20" t="s">
        <v>368</v>
      </c>
      <c r="I29" s="2" t="str">
        <f>IF(TRIM(SUBSTITUTE(SUBSTITUTE($H29,CHAR(10),""),CHAR(13),""))="","",IFERROR(_xlfn.XLOOKUP(TRIM(SUBSTITUTE(SUBSTITUTE($H29,CHAR(10),""),CHAR(13),"")),MappaObiettivi[Obiettivo Specifico],MappaObiettivi[Descrizione Obiettivo Specifico],"Non trovato"),"Non trovato"))</f>
        <v>Competenze per S3, transizione industriale e imprenditorialità</v>
      </c>
      <c r="J29" s="20" t="s">
        <v>108</v>
      </c>
      <c r="K29" s="2" t="str">
        <f>IF(TRIM(SUBSTITUTE(SUBSTITUTE($J29,CHAR(10),""),CHAR(13),""))="","",IFERROR(_xlfn.XLOOKUP(TRIM(SUBSTITUTE(SUBSTITUTE($J29,CHAR(10),""),CHAR(13),"")),MappaObiettivi[Codice Azione],MappaObiettivi[Titolo Azione],"Non trovato"),"Non trovato"))</f>
        <v>Sostegno allo sviluppo delle competenze per la transizione industriale e la sostenibilità delle imprese</v>
      </c>
      <c r="L29" s="2" t="s">
        <v>164</v>
      </c>
      <c r="M29" s="2" t="s">
        <v>208</v>
      </c>
      <c r="N29" s="5">
        <v>10000000</v>
      </c>
      <c r="O29" s="8" t="s">
        <v>248</v>
      </c>
      <c r="P29" s="8" t="s">
        <v>288</v>
      </c>
      <c r="Q29" s="19" t="s">
        <v>331</v>
      </c>
    </row>
    <row r="30" spans="1:17" ht="60" x14ac:dyDescent="0.25">
      <c r="A30" s="2" t="s">
        <v>25</v>
      </c>
      <c r="B30" s="7" t="s">
        <v>68</v>
      </c>
      <c r="C30" s="3">
        <v>45642</v>
      </c>
      <c r="D30" s="26" t="s">
        <v>457</v>
      </c>
      <c r="E30" s="2" t="s">
        <v>103</v>
      </c>
      <c r="F30" s="24">
        <f>IFERROR(_xlfn.XLOOKUP(J30,MappaObiettivi[Codice Azione],MappaObiettivi[Asse]),"")</f>
        <v>1</v>
      </c>
      <c r="G30" s="2" t="str">
        <f>_xlfn.LET(_xlpm.x,TRIM(SUBSTITUTE(SUBSTITUTE($F30,CHAR(10),""),CHAR(13),"")),IF(_xlpm.x="","",IFERROR(_xlfn.XLOOKUP(IFERROR(VALUE(_xlpm.x),_xlpm.x),MappaObiettivi[Asse],MappaObiettivi[Descrizione Asse],"Non trovato"),"Non trovato")))</f>
        <v>Un’Europa più competitiva e intelligente</v>
      </c>
      <c r="H30" s="20" t="s">
        <v>369</v>
      </c>
      <c r="I30" s="2" t="str">
        <f>IF(TRIM(SUBSTITUTE(SUBSTITUTE($H30,CHAR(10),""),CHAR(13),""))="","",IFERROR(_xlfn.XLOOKUP(TRIM(SUBSTITUTE(SUBSTITUTE($H30,CHAR(10),""),CHAR(13),"")),MappaObiettivi[Obiettivo Specifico],MappaObiettivi[Descrizione Obiettivo Specifico],"Non trovato"),"Non trovato"))</f>
        <v>Ricerca, innovazione e tecnologie avanzate</v>
      </c>
      <c r="J30" s="20" t="s">
        <v>111</v>
      </c>
      <c r="K30" s="2" t="str">
        <f>IF(TRIM(SUBSTITUTE(SUBSTITUTE($J30,CHAR(10),""),CHAR(13),""))="","",IFERROR(_xlfn.XLOOKUP(TRIM(SUBSTITUTE(SUBSTITUTE($J30,CHAR(10),""),CHAR(13),"")),MappaObiettivi[Codice Azione],MappaObiettivi[Titolo Azione],"Non trovato"),"Non trovato"))</f>
        <v>Sostegno al trasferimento tecnologico tra mondo della ricerca e delle imprese lombarde</v>
      </c>
      <c r="L30" s="2" t="s">
        <v>165</v>
      </c>
      <c r="M30" s="2" t="s">
        <v>205</v>
      </c>
      <c r="N30" s="5">
        <v>6000000</v>
      </c>
      <c r="O30" s="8" t="s">
        <v>249</v>
      </c>
      <c r="P30" s="8" t="s">
        <v>249</v>
      </c>
      <c r="Q30" s="19" t="s">
        <v>332</v>
      </c>
    </row>
    <row r="31" spans="1:17" ht="60" x14ac:dyDescent="0.25">
      <c r="A31" s="2" t="s">
        <v>26</v>
      </c>
      <c r="B31" s="7" t="s">
        <v>69</v>
      </c>
      <c r="C31" s="3">
        <v>45544</v>
      </c>
      <c r="D31" s="26" t="s">
        <v>458</v>
      </c>
      <c r="E31" s="2" t="s">
        <v>103</v>
      </c>
      <c r="F31" s="24">
        <f>IFERROR(_xlfn.XLOOKUP(J31,MappaObiettivi[Codice Azione],MappaObiettivi[Asse]),"")</f>
        <v>1</v>
      </c>
      <c r="G31" s="2" t="str">
        <f>_xlfn.LET(_xlpm.x,TRIM(SUBSTITUTE(SUBSTITUTE($F31,CHAR(10),""),CHAR(13),"")),IF(_xlpm.x="","",IFERROR(_xlfn.XLOOKUP(IFERROR(VALUE(_xlpm.x),_xlpm.x),MappaObiettivi[Asse],MappaObiettivi[Descrizione Asse],"Non trovato"),"Non trovato")))</f>
        <v>Un’Europa più competitiva e intelligente</v>
      </c>
      <c r="H31" s="20" t="s">
        <v>367</v>
      </c>
      <c r="I31" s="2" t="str">
        <f>IF(TRIM(SUBSTITUTE(SUBSTITUTE($H31,CHAR(10),""),CHAR(13),""))="","",IFERROR(_xlfn.XLOOKUP(TRIM(SUBSTITUTE(SUBSTITUTE($H31,CHAR(10),""),CHAR(13),"")),MappaObiettivi[Obiettivo Specifico],MappaObiettivi[Descrizione Obiettivo Specifico],"Non trovato"),"Non trovato"))</f>
        <v>Competitività e crescita sostenibile delle PMI</v>
      </c>
      <c r="J31" s="20" t="s">
        <v>118</v>
      </c>
      <c r="K31" s="2" t="str">
        <f>IF(TRIM(SUBSTITUTE(SUBSTITUTE($J31,CHAR(10),""),CHAR(13),""))="","",IFERROR(_xlfn.XLOOKUP(TRIM(SUBSTITUTE(SUBSTITUTE($J31,CHAR(10),""),CHAR(13),"")),MappaObiettivi[Codice Azione],MappaObiettivi[Titolo Azione],"Non trovato"),"Non trovato"))</f>
        <v>Sostegno all’accesso al credito</v>
      </c>
      <c r="L31" s="2" t="s">
        <v>166</v>
      </c>
      <c r="M31" s="2" t="s">
        <v>205</v>
      </c>
      <c r="N31" s="5">
        <v>25000000</v>
      </c>
      <c r="O31" s="8" t="s">
        <v>250</v>
      </c>
      <c r="P31" s="8" t="s">
        <v>297</v>
      </c>
      <c r="Q31" s="19" t="s">
        <v>333</v>
      </c>
    </row>
    <row r="32" spans="1:17" ht="75" x14ac:dyDescent="0.25">
      <c r="A32" s="2" t="s">
        <v>512</v>
      </c>
      <c r="B32" s="7" t="s">
        <v>70</v>
      </c>
      <c r="C32" s="3">
        <v>45509</v>
      </c>
      <c r="D32" s="26" t="s">
        <v>459</v>
      </c>
      <c r="E32" s="2" t="s">
        <v>103</v>
      </c>
      <c r="F32" s="24">
        <f>IFERROR(_xlfn.XLOOKUP(J32,MappaObiettivi[Codice Azione],MappaObiettivi[Asse]),"")</f>
        <v>1</v>
      </c>
      <c r="G32" s="2" t="str">
        <f>_xlfn.LET(_xlpm.x,TRIM(SUBSTITUTE(SUBSTITUTE($F32,CHAR(10),""),CHAR(13),"")),IF(_xlpm.x="","",IFERROR(_xlfn.XLOOKUP(IFERROR(VALUE(_xlpm.x),_xlpm.x),MappaObiettivi[Asse],MappaObiettivi[Descrizione Asse],"Non trovato"),"Non trovato")))</f>
        <v>Un’Europa più competitiva e intelligente</v>
      </c>
      <c r="H32" s="20" t="s">
        <v>370</v>
      </c>
      <c r="I32" s="2" t="str">
        <f>IF(TRIM(SUBSTITUTE(SUBSTITUTE($H32,CHAR(10),""),CHAR(13),""))="","",IFERROR(_xlfn.XLOOKUP(TRIM(SUBSTITUTE(SUBSTITUTE($H32,CHAR(10),""),CHAR(13),"")),MappaObiettivi[Obiettivo Specifico],MappaObiettivi[Descrizione Obiettivo Specifico],"Non trovato"),"Non trovato"))</f>
        <v>Digitalizzazione di cittadini, imprese e PA</v>
      </c>
      <c r="J32" s="20" t="s">
        <v>119</v>
      </c>
      <c r="K32" s="2" t="str">
        <f>IF(TRIM(SUBSTITUTE(SUBSTITUTE($J32,CHAR(10),""),CHAR(13),""))="","",IFERROR(_xlfn.XLOOKUP(TRIM(SUBSTITUTE(SUBSTITUTE($J32,CHAR(10),""),CHAR(13),"")),MappaObiettivi[Codice Azione],MappaObiettivi[Titolo Azione],"Non trovato"),"Non trovato"))</f>
        <v>Sostegno all’accelerazione del processo di trasformazione digitale dei servizi pubblici erogati dalla Pubblica Amministrazione</v>
      </c>
      <c r="L32" s="2" t="s">
        <v>167</v>
      </c>
      <c r="M32" s="2" t="s">
        <v>213</v>
      </c>
      <c r="N32" s="5">
        <v>2600000.17</v>
      </c>
      <c r="O32" s="8" t="s">
        <v>251</v>
      </c>
      <c r="P32" s="8" t="s">
        <v>274</v>
      </c>
      <c r="Q32" s="9" t="s">
        <v>274</v>
      </c>
    </row>
    <row r="33" spans="1:17" ht="165" x14ac:dyDescent="0.25">
      <c r="A33" s="2" t="s">
        <v>513</v>
      </c>
      <c r="B33" s="7" t="s">
        <v>71</v>
      </c>
      <c r="C33" s="3">
        <v>45509</v>
      </c>
      <c r="D33" s="26" t="s">
        <v>460</v>
      </c>
      <c r="E33" s="2" t="s">
        <v>103</v>
      </c>
      <c r="F33" s="24">
        <f>IFERROR(_xlfn.XLOOKUP(J33,MappaObiettivi[Codice Azione],MappaObiettivi[Asse]),"")</f>
        <v>2</v>
      </c>
      <c r="G33" s="2" t="str">
        <f>_xlfn.LET(_xlpm.x,TRIM(SUBSTITUTE(SUBSTITUTE($F33,CHAR(10),""),CHAR(13),"")),IF(_xlpm.x="","",IFERROR(_xlfn.XLOOKUP(IFERROR(VALUE(_xlpm.x),_xlpm.x),MappaObiettivi[Asse],MappaObiettivi[Descrizione Asse],"Non trovato"),"Non trovato")))</f>
        <v>Un’Europa più verde, a basse emissioni di carbonio e in transizione verso la decarbonizzazione e la resilienza</v>
      </c>
      <c r="H33" s="20" t="s">
        <v>366</v>
      </c>
      <c r="I33" s="2" t="str">
        <f>IF(TRIM(SUBSTITUTE(SUBSTITUTE($H33,CHAR(10),""),CHAR(13),""))="","",IFERROR(_xlfn.XLOOKUP(TRIM(SUBSTITUTE(SUBSTITUTE($H33,CHAR(10),""),CHAR(13),"")),MappaObiettivi[Obiettivo Specifico],MappaObiettivi[Descrizione Obiettivo Specifico],"Non trovato"),"Non trovato"))</f>
        <v>Energie rinnovabili e comunità energetiche</v>
      </c>
      <c r="J33" s="20" t="s">
        <v>120</v>
      </c>
      <c r="K33" s="2" t="str">
        <f>IF(TRIM(SUBSTITUTE(SUBSTITUTE($J33,CHAR(10),""),CHAR(13),""))="","",IFERROR(_xlfn.XLOOKUP(TRIM(SUBSTITUTE(SUBSTITUTE($J33,CHAR(10),""),CHAR(13),"")),MappaObiettivi[Codice Azione],MappaObiettivi[Titolo Azione],"Non trovato"),"Non trovato"))</f>
        <v>Sostegno alla diffusione delle comunità energetiche</v>
      </c>
      <c r="L33" s="2" t="s">
        <v>168</v>
      </c>
      <c r="M33" s="2" t="s">
        <v>214</v>
      </c>
      <c r="N33" s="5">
        <v>27750000</v>
      </c>
      <c r="O33" s="8" t="s">
        <v>252</v>
      </c>
      <c r="P33" s="8" t="s">
        <v>298</v>
      </c>
      <c r="Q33" s="19" t="s">
        <v>334</v>
      </c>
    </row>
    <row r="34" spans="1:17" ht="60" x14ac:dyDescent="0.25">
      <c r="A34" s="2" t="s">
        <v>27</v>
      </c>
      <c r="B34" s="7" t="s">
        <v>72</v>
      </c>
      <c r="C34" s="3">
        <v>45502</v>
      </c>
      <c r="D34" s="26" t="s">
        <v>461</v>
      </c>
      <c r="E34" s="2" t="s">
        <v>103</v>
      </c>
      <c r="F34" s="24">
        <f>IFERROR(_xlfn.XLOOKUP(J34,MappaObiettivi[Codice Azione],MappaObiettivi[Asse]),"")</f>
        <v>1</v>
      </c>
      <c r="G34" s="2" t="str">
        <f>_xlfn.LET(_xlpm.x,TRIM(SUBSTITUTE(SUBSTITUTE($F34,CHAR(10),""),CHAR(13),"")),IF(_xlpm.x="","",IFERROR(_xlfn.XLOOKUP(IFERROR(VALUE(_xlpm.x),_xlpm.x),MappaObiettivi[Asse],MappaObiettivi[Descrizione Asse],"Non trovato"),"Non trovato")))</f>
        <v>Un’Europa più competitiva e intelligente</v>
      </c>
      <c r="H34" s="20" t="s">
        <v>368</v>
      </c>
      <c r="I34" s="2" t="str">
        <f>IF(TRIM(SUBSTITUTE(SUBSTITUTE($H34,CHAR(10),""),CHAR(13),""))="","",IFERROR(_xlfn.XLOOKUP(TRIM(SUBSTITUTE(SUBSTITUTE($H34,CHAR(10),""),CHAR(13),"")),MappaObiettivi[Obiettivo Specifico],MappaObiettivi[Descrizione Obiettivo Specifico],"Non trovato"),"Non trovato"))</f>
        <v>Competenze per S3, transizione industriale e imprenditorialità</v>
      </c>
      <c r="J34" s="20" t="s">
        <v>108</v>
      </c>
      <c r="K34" s="2" t="str">
        <f>IF(TRIM(SUBSTITUTE(SUBSTITUTE($J34,CHAR(10),""),CHAR(13),""))="","",IFERROR(_xlfn.XLOOKUP(TRIM(SUBSTITUTE(SUBSTITUTE($J34,CHAR(10),""),CHAR(13),"")),MappaObiettivi[Codice Azione],MappaObiettivi[Titolo Azione],"Non trovato"),"Non trovato"))</f>
        <v>Sostegno allo sviluppo delle competenze per la transizione industriale e la sostenibilità delle imprese</v>
      </c>
      <c r="L34" s="2" t="s">
        <v>169</v>
      </c>
      <c r="M34" s="2" t="s">
        <v>205</v>
      </c>
      <c r="N34" s="5">
        <v>7000000</v>
      </c>
      <c r="O34" s="8" t="s">
        <v>253</v>
      </c>
      <c r="P34" s="8" t="s">
        <v>299</v>
      </c>
      <c r="Q34" s="19" t="s">
        <v>335</v>
      </c>
    </row>
    <row r="35" spans="1:17" ht="60" x14ac:dyDescent="0.25">
      <c r="A35" s="2" t="s">
        <v>514</v>
      </c>
      <c r="B35" s="7" t="s">
        <v>73</v>
      </c>
      <c r="C35" s="3">
        <v>45502</v>
      </c>
      <c r="D35" s="26" t="s">
        <v>462</v>
      </c>
      <c r="E35" s="2" t="s">
        <v>103</v>
      </c>
      <c r="F35" s="24">
        <f>IFERROR(_xlfn.XLOOKUP(J35,MappaObiettivi[Codice Azione],MappaObiettivi[Asse]),"")</f>
        <v>2</v>
      </c>
      <c r="G35" s="2" t="str">
        <f>_xlfn.LET(_xlpm.x,TRIM(SUBSTITUTE(SUBSTITUTE($F35,CHAR(10),""),CHAR(13),"")),IF(_xlpm.x="","",IFERROR(_xlfn.XLOOKUP(IFERROR(VALUE(_xlpm.x),_xlpm.x),MappaObiettivi[Asse],MappaObiettivi[Descrizione Asse],"Non trovato"),"Non trovato")))</f>
        <v>Un’Europa più verde, a basse emissioni di carbonio e in transizione verso la decarbonizzazione e la resilienza</v>
      </c>
      <c r="H35" s="20" t="s">
        <v>371</v>
      </c>
      <c r="I35" s="2" t="str">
        <f>IF(TRIM(SUBSTITUTE(SUBSTITUTE($H35,CHAR(10),""),CHAR(13),""))="","",IFERROR(_xlfn.XLOOKUP(TRIM(SUBSTITUTE(SUBSTITUTE($H35,CHAR(10),""),CHAR(13),"")),MappaObiettivi[Obiettivo Specifico],MappaObiettivi[Descrizione Obiettivo Specifico],"Non trovato"),"Non trovato"))</f>
        <v>Economia circolare ed efficienza nell’uso delle risorse</v>
      </c>
      <c r="J35" s="20" t="s">
        <v>109</v>
      </c>
      <c r="K35" s="2" t="str">
        <f>IF(TRIM(SUBSTITUTE(SUBSTITUTE($J35,CHAR(10),""),CHAR(13),""))="","",IFERROR(_xlfn.XLOOKUP(TRIM(SUBSTITUTE(SUBSTITUTE($J35,CHAR(10),""),CHAR(13),"")),MappaObiettivi[Codice Azione],MappaObiettivi[Titolo Azione],"Non trovato"),"Non trovato"))</f>
        <v>Sostegno all’adozione di modelli di produzione sostenibile</v>
      </c>
      <c r="L35" s="2" t="s">
        <v>170</v>
      </c>
      <c r="M35" s="2" t="s">
        <v>215</v>
      </c>
      <c r="N35" s="5">
        <v>12000000</v>
      </c>
      <c r="O35" s="8" t="s">
        <v>254</v>
      </c>
      <c r="P35" s="8" t="s">
        <v>300</v>
      </c>
      <c r="Q35" s="19" t="s">
        <v>336</v>
      </c>
    </row>
    <row r="36" spans="1:17" ht="75" x14ac:dyDescent="0.25">
      <c r="A36" s="2" t="s">
        <v>515</v>
      </c>
      <c r="B36" s="7" t="s">
        <v>74</v>
      </c>
      <c r="C36" s="3">
        <v>45495</v>
      </c>
      <c r="D36" s="26" t="s">
        <v>463</v>
      </c>
      <c r="E36" s="2" t="s">
        <v>103</v>
      </c>
      <c r="F36" s="24">
        <f>IFERROR(_xlfn.XLOOKUP(J36,MappaObiettivi[Codice Azione],MappaObiettivi[Asse]),"")</f>
        <v>1</v>
      </c>
      <c r="G36" s="2" t="str">
        <f>_xlfn.LET(_xlpm.x,TRIM(SUBSTITUTE(SUBSTITUTE($F36,CHAR(10),""),CHAR(13),"")),IF(_xlpm.x="","",IFERROR(_xlfn.XLOOKUP(IFERROR(VALUE(_xlpm.x),_xlpm.x),MappaObiettivi[Asse],MappaObiettivi[Descrizione Asse],"Non trovato"),"Non trovato")))</f>
        <v>Un’Europa più competitiva e intelligente</v>
      </c>
      <c r="H36" s="20" t="s">
        <v>367</v>
      </c>
      <c r="I36" s="2" t="str">
        <f>IF(TRIM(SUBSTITUTE(SUBSTITUTE($H36,CHAR(10),""),CHAR(13),""))="","",IFERROR(_xlfn.XLOOKUP(TRIM(SUBSTITUTE(SUBSTITUTE($H36,CHAR(10),""),CHAR(13),"")),MappaObiettivi[Obiettivo Specifico],MappaObiettivi[Descrizione Obiettivo Specifico],"Non trovato"),"Non trovato"))</f>
        <v>Competitività e crescita sostenibile delle PMI</v>
      </c>
      <c r="J36" s="20" t="s">
        <v>117</v>
      </c>
      <c r="K36" s="2" t="str">
        <f>IF(TRIM(SUBSTITUTE(SUBSTITUTE($J36,CHAR(10),""),CHAR(13),""))="","",IFERROR(_xlfn.XLOOKUP(TRIM(SUBSTITUTE(SUBSTITUTE($J36,CHAR(10),""),CHAR(13),"")),MappaObiettivi[Codice Azione],MappaObiettivi[Titolo Azione],"Non trovato"),"Non trovato"))</f>
        <v>Sostegno allo sviluppo dell’internazionalizzazione delle PMI lombarde ed all’attrazione di investimenti esteri</v>
      </c>
      <c r="L36" s="2" t="s">
        <v>171</v>
      </c>
      <c r="M36" s="2" t="s">
        <v>215</v>
      </c>
      <c r="N36" s="5">
        <v>13337000</v>
      </c>
      <c r="O36" s="8" t="s">
        <v>255</v>
      </c>
      <c r="P36" s="8" t="s">
        <v>288</v>
      </c>
      <c r="Q36" s="19" t="s">
        <v>337</v>
      </c>
    </row>
    <row r="37" spans="1:17" ht="60" x14ac:dyDescent="0.25">
      <c r="A37" s="2" t="s">
        <v>28</v>
      </c>
      <c r="B37" s="7" t="s">
        <v>75</v>
      </c>
      <c r="C37" s="3">
        <v>45495</v>
      </c>
      <c r="D37" s="26" t="s">
        <v>464</v>
      </c>
      <c r="E37" s="2" t="s">
        <v>103</v>
      </c>
      <c r="F37" s="24">
        <f>IFERROR(_xlfn.XLOOKUP(J37,MappaObiettivi[Codice Azione],MappaObiettivi[Asse]),"")</f>
        <v>1</v>
      </c>
      <c r="G37" s="2" t="str">
        <f>_xlfn.LET(_xlpm.x,TRIM(SUBSTITUTE(SUBSTITUTE($F37,CHAR(10),""),CHAR(13),"")),IF(_xlpm.x="","",IFERROR(_xlfn.XLOOKUP(IFERROR(VALUE(_xlpm.x),_xlpm.x),MappaObiettivi[Asse],MappaObiettivi[Descrizione Asse],"Non trovato"),"Non trovato")))</f>
        <v>Un’Europa più competitiva e intelligente</v>
      </c>
      <c r="H37" s="20" t="s">
        <v>367</v>
      </c>
      <c r="I37" s="2" t="str">
        <f>IF(TRIM(SUBSTITUTE(SUBSTITUTE($H37,CHAR(10),""),CHAR(13),""))="","",IFERROR(_xlfn.XLOOKUP(TRIM(SUBSTITUTE(SUBSTITUTE($H37,CHAR(10),""),CHAR(13),"")),MappaObiettivi[Obiettivo Specifico],MappaObiettivi[Descrizione Obiettivo Specifico],"Non trovato"),"Non trovato"))</f>
        <v>Competitività e crescita sostenibile delle PMI</v>
      </c>
      <c r="J37" s="20" t="s">
        <v>110</v>
      </c>
      <c r="K37" s="2" t="str">
        <f>IF(TRIM(SUBSTITUTE(SUBSTITUTE($J37,CHAR(10),""),CHAR(13),""))="","",IFERROR(_xlfn.XLOOKUP(TRIM(SUBSTITUTE(SUBSTITUTE($J37,CHAR(10),""),CHAR(13),"")),MappaObiettivi[Codice Azione],MappaObiettivi[Titolo Azione],"Non trovato"),"Non trovato"))</f>
        <v>Sostegno agli investimenti delle PMI</v>
      </c>
      <c r="L37" s="2" t="s">
        <v>172</v>
      </c>
      <c r="M37" s="2" t="s">
        <v>216</v>
      </c>
      <c r="N37" s="5">
        <v>25000000</v>
      </c>
      <c r="O37" s="8" t="s">
        <v>256</v>
      </c>
      <c r="P37" s="8" t="s">
        <v>288</v>
      </c>
      <c r="Q37" s="19" t="s">
        <v>338</v>
      </c>
    </row>
    <row r="38" spans="1:17" ht="75" x14ac:dyDescent="0.25">
      <c r="A38" s="2" t="s">
        <v>29</v>
      </c>
      <c r="B38" s="7" t="s">
        <v>76</v>
      </c>
      <c r="C38" s="3">
        <v>45495</v>
      </c>
      <c r="D38" s="26" t="s">
        <v>465</v>
      </c>
      <c r="E38" s="2" t="s">
        <v>103</v>
      </c>
      <c r="F38" s="24">
        <f>IFERROR(_xlfn.XLOOKUP(J38,MappaObiettivi[Codice Azione],MappaObiettivi[Asse]),"")</f>
        <v>1</v>
      </c>
      <c r="G38" s="2" t="str">
        <f>_xlfn.LET(_xlpm.x,TRIM(SUBSTITUTE(SUBSTITUTE($F38,CHAR(10),""),CHAR(13),"")),IF(_xlpm.x="","",IFERROR(_xlfn.XLOOKUP(IFERROR(VALUE(_xlpm.x),_xlpm.x),MappaObiettivi[Asse],MappaObiettivi[Descrizione Asse],"Non trovato"),"Non trovato")))</f>
        <v>Un’Europa più competitiva e intelligente</v>
      </c>
      <c r="H38" s="20" t="s">
        <v>370</v>
      </c>
      <c r="I38" s="2" t="str">
        <f>IF(TRIM(SUBSTITUTE(SUBSTITUTE($H38,CHAR(10),""),CHAR(13),""))="","",IFERROR(_xlfn.XLOOKUP(TRIM(SUBSTITUTE(SUBSTITUTE($H38,CHAR(10),""),CHAR(13),"")),MappaObiettivi[Obiettivo Specifico],MappaObiettivi[Descrizione Obiettivo Specifico],"Non trovato"),"Non trovato"))</f>
        <v>Digitalizzazione di cittadini, imprese e PA</v>
      </c>
      <c r="J38" s="20" t="s">
        <v>121</v>
      </c>
      <c r="K38" s="2" t="str">
        <f>IF(TRIM(SUBSTITUTE(SUBSTITUTE($J38,CHAR(10),""),CHAR(13),""))="","",IFERROR(_xlfn.XLOOKUP(TRIM(SUBSTITUTE(SUBSTITUTE($J38,CHAR(10),""),CHAR(13),"")),MappaObiettivi[Codice Azione],MappaObiettivi[Titolo Azione],"Non trovato"),"Non trovato"))</f>
        <v>Sostegno all’accelerazione del processo di trasformazione digitale dei modelli di business delle PMI</v>
      </c>
      <c r="L38" s="2" t="s">
        <v>173</v>
      </c>
      <c r="M38" s="2" t="s">
        <v>202</v>
      </c>
      <c r="N38" s="5">
        <v>34000000</v>
      </c>
      <c r="O38" s="8" t="s">
        <v>257</v>
      </c>
      <c r="P38" s="8" t="s">
        <v>301</v>
      </c>
      <c r="Q38" s="19" t="s">
        <v>339</v>
      </c>
    </row>
    <row r="39" spans="1:17" ht="135" x14ac:dyDescent="0.25">
      <c r="A39" s="2" t="s">
        <v>516</v>
      </c>
      <c r="B39" s="7" t="s">
        <v>77</v>
      </c>
      <c r="C39" s="3">
        <v>45440</v>
      </c>
      <c r="D39" s="26" t="s">
        <v>466</v>
      </c>
      <c r="E39" s="2" t="s">
        <v>103</v>
      </c>
      <c r="F39" s="24">
        <f>IFERROR(_xlfn.XLOOKUP(J39,MappaObiettivi[Codice Azione],MappaObiettivi[Asse]),"")</f>
        <v>1</v>
      </c>
      <c r="G39" s="2" t="str">
        <f>_xlfn.LET(_xlpm.x,TRIM(SUBSTITUTE(SUBSTITUTE($F39,CHAR(10),""),CHAR(13),"")),IF(_xlpm.x="","",IFERROR(_xlfn.XLOOKUP(IFERROR(VALUE(_xlpm.x),_xlpm.x),MappaObiettivi[Asse],MappaObiettivi[Descrizione Asse],"Non trovato"),"Non trovato")))</f>
        <v>Un’Europa più competitiva e intelligente</v>
      </c>
      <c r="H39" s="20" t="s">
        <v>369</v>
      </c>
      <c r="I39" s="2" t="str">
        <f>IF(TRIM(SUBSTITUTE(SUBSTITUTE($H39,CHAR(10),""),CHAR(13),""))="","",IFERROR(_xlfn.XLOOKUP(TRIM(SUBSTITUTE(SUBSTITUTE($H39,CHAR(10),""),CHAR(13),"")),MappaObiettivi[Obiettivo Specifico],MappaObiettivi[Descrizione Obiettivo Specifico],"Non trovato"),"Non trovato"))</f>
        <v>Ricerca, innovazione e tecnologie avanzate</v>
      </c>
      <c r="J39" s="20" t="s">
        <v>111</v>
      </c>
      <c r="K39" s="2" t="str">
        <f>IF(TRIM(SUBSTITUTE(SUBSTITUTE($J39,CHAR(10),""),CHAR(13),""))="","",IFERROR(_xlfn.XLOOKUP(TRIM(SUBSTITUTE(SUBSTITUTE($J39,CHAR(10),""),CHAR(13),"")),MappaObiettivi[Codice Azione],MappaObiettivi[Titolo Azione],"Non trovato"),"Non trovato"))</f>
        <v>Sostegno al trasferimento tecnologico tra mondo della ricerca e delle imprese lombarde</v>
      </c>
      <c r="L39" s="2" t="s">
        <v>174</v>
      </c>
      <c r="M39" s="2" t="s">
        <v>217</v>
      </c>
      <c r="N39" s="6" t="s">
        <v>232</v>
      </c>
      <c r="O39" s="8" t="s">
        <v>258</v>
      </c>
      <c r="P39" s="8" t="s">
        <v>302</v>
      </c>
      <c r="Q39" s="19" t="s">
        <v>340</v>
      </c>
    </row>
    <row r="40" spans="1:17" ht="120" x14ac:dyDescent="0.25">
      <c r="A40" s="2" t="s">
        <v>30</v>
      </c>
      <c r="B40" s="7" t="s">
        <v>78</v>
      </c>
      <c r="C40" s="3">
        <v>45432</v>
      </c>
      <c r="D40" s="26" t="s">
        <v>467</v>
      </c>
      <c r="E40" s="2" t="s">
        <v>103</v>
      </c>
      <c r="F40" s="24">
        <f>IFERROR(_xlfn.XLOOKUP(J40,MappaObiettivi[Codice Azione],MappaObiettivi[Asse]),"")</f>
        <v>1</v>
      </c>
      <c r="G40" s="2" t="str">
        <f>_xlfn.LET(_xlpm.x,TRIM(SUBSTITUTE(SUBSTITUTE($F40,CHAR(10),""),CHAR(13),"")),IF(_xlpm.x="","",IFERROR(_xlfn.XLOOKUP(IFERROR(VALUE(_xlpm.x),_xlpm.x),MappaObiettivi[Asse],MappaObiettivi[Descrizione Asse],"Non trovato"),"Non trovato")))</f>
        <v>Un’Europa più competitiva e intelligente</v>
      </c>
      <c r="H40" s="20" t="s">
        <v>369</v>
      </c>
      <c r="I40" s="2" t="str">
        <f>IF(TRIM(SUBSTITUTE(SUBSTITUTE($H40,CHAR(10),""),CHAR(13),""))="","",IFERROR(_xlfn.XLOOKUP(TRIM(SUBSTITUTE(SUBSTITUTE($H40,CHAR(10),""),CHAR(13),"")),MappaObiettivi[Obiettivo Specifico],MappaObiettivi[Descrizione Obiettivo Specifico],"Non trovato"),"Non trovato"))</f>
        <v>Ricerca, innovazione e tecnologie avanzate</v>
      </c>
      <c r="J40" s="20" t="s">
        <v>116</v>
      </c>
      <c r="K40" s="2" t="str">
        <f>IF(TRIM(SUBSTITUTE(SUBSTITUTE($J40,CHAR(10),""),CHAR(13),""))="","",IFERROR(_xlfn.XLOOKUP(TRIM(SUBSTITUTE(SUBSTITUTE($J40,CHAR(10),""),CHAR(13),"")),MappaObiettivi[Codice Azione],MappaObiettivi[Titolo Azione],"Non trovato"),"Non trovato"))</f>
        <v>Sostegno all’attuazione di progetti complessi di ricerca, sviluppo e innovazione</v>
      </c>
      <c r="L40" s="2" t="s">
        <v>175</v>
      </c>
      <c r="M40" s="2" t="s">
        <v>218</v>
      </c>
      <c r="N40" s="5">
        <v>100000000</v>
      </c>
      <c r="O40" s="8" t="s">
        <v>259</v>
      </c>
      <c r="P40" s="8" t="s">
        <v>303</v>
      </c>
      <c r="Q40" s="19" t="s">
        <v>341</v>
      </c>
    </row>
    <row r="41" spans="1:17" ht="60" x14ac:dyDescent="0.25">
      <c r="A41" s="2" t="s">
        <v>31</v>
      </c>
      <c r="B41" s="7" t="s">
        <v>79</v>
      </c>
      <c r="C41" s="3">
        <v>45432</v>
      </c>
      <c r="D41" s="26" t="s">
        <v>468</v>
      </c>
      <c r="E41" s="2" t="s">
        <v>103</v>
      </c>
      <c r="F41" s="24">
        <f>IFERROR(_xlfn.XLOOKUP(J41,MappaObiettivi[Codice Azione],MappaObiettivi[Asse]),"")</f>
        <v>1</v>
      </c>
      <c r="G41" s="2" t="str">
        <f>_xlfn.LET(_xlpm.x,TRIM(SUBSTITUTE(SUBSTITUTE($F41,CHAR(10),""),CHAR(13),"")),IF(_xlpm.x="","",IFERROR(_xlfn.XLOOKUP(IFERROR(VALUE(_xlpm.x),_xlpm.x),MappaObiettivi[Asse],MappaObiettivi[Descrizione Asse],"Non trovato"),"Non trovato")))</f>
        <v>Un’Europa più competitiva e intelligente</v>
      </c>
      <c r="H41" s="20" t="s">
        <v>369</v>
      </c>
      <c r="I41" s="2" t="str">
        <f>IF(TRIM(SUBSTITUTE(SUBSTITUTE($H41,CHAR(10),""),CHAR(13),""))="","",IFERROR(_xlfn.XLOOKUP(TRIM(SUBSTITUTE(SUBSTITUTE($H41,CHAR(10),""),CHAR(13),"")),MappaObiettivi[Obiettivo Specifico],MappaObiettivi[Descrizione Obiettivo Specifico],"Non trovato"),"Non trovato"))</f>
        <v>Ricerca, innovazione e tecnologie avanzate</v>
      </c>
      <c r="J41" s="20" t="s">
        <v>111</v>
      </c>
      <c r="K41" s="2" t="str">
        <f>IF(TRIM(SUBSTITUTE(SUBSTITUTE($J41,CHAR(10),""),CHAR(13),""))="","",IFERROR(_xlfn.XLOOKUP(TRIM(SUBSTITUTE(SUBSTITUTE($J41,CHAR(10),""),CHAR(13),"")),MappaObiettivi[Codice Azione],MappaObiettivi[Titolo Azione],"Non trovato"),"Non trovato"))</f>
        <v>Sostegno al trasferimento tecnologico tra mondo della ricerca e delle imprese lombarde</v>
      </c>
      <c r="L41" s="2" t="s">
        <v>157</v>
      </c>
      <c r="M41" s="2" t="s">
        <v>219</v>
      </c>
      <c r="N41" s="5" t="s">
        <v>232</v>
      </c>
      <c r="O41" s="8" t="s">
        <v>260</v>
      </c>
      <c r="P41" s="8" t="s">
        <v>304</v>
      </c>
      <c r="Q41" s="19" t="s">
        <v>342</v>
      </c>
    </row>
    <row r="42" spans="1:17" ht="30" x14ac:dyDescent="0.25">
      <c r="A42" s="2" t="s">
        <v>517</v>
      </c>
      <c r="B42" s="7" t="s">
        <v>80</v>
      </c>
      <c r="C42" s="3">
        <v>45404</v>
      </c>
      <c r="D42" s="27"/>
      <c r="E42" s="2" t="s">
        <v>103</v>
      </c>
      <c r="F42" s="24">
        <f>IFERROR(_xlfn.XLOOKUP(J42,MappaObiettivi[Codice Azione],MappaObiettivi[Asse]),"")</f>
        <v>2</v>
      </c>
      <c r="G42" s="2" t="str">
        <f>_xlfn.LET(_xlpm.x,TRIM(SUBSTITUTE(SUBSTITUTE($F42,CHAR(10),""),CHAR(13),"")),IF(_xlpm.x="","",IFERROR(_xlfn.XLOOKUP(IFERROR(VALUE(_xlpm.x),_xlpm.x),MappaObiettivi[Asse],MappaObiettivi[Descrizione Asse],"Non trovato"),"Non trovato")))</f>
        <v>Un’Europa più verde, a basse emissioni di carbonio e in transizione verso la decarbonizzazione e la resilienza</v>
      </c>
      <c r="H42" s="20" t="s">
        <v>365</v>
      </c>
      <c r="I42" s="2" t="str">
        <f>IF(TRIM(SUBSTITUTE(SUBSTITUTE($H42,CHAR(10),""),CHAR(13),""))="","",IFERROR(_xlfn.XLOOKUP(TRIM(SUBSTITUTE(SUBSTITUTE($H42,CHAR(10),""),CHAR(13),"")),MappaObiettivi[Obiettivo Specifico],MappaObiettivi[Descrizione Obiettivo Specifico],"Non trovato"),"Non trovato"))</f>
        <v>Efficienza energetica e riduzione delle emissioni</v>
      </c>
      <c r="J42" s="20" t="s">
        <v>114</v>
      </c>
      <c r="K42" s="2" t="str">
        <f>IF(TRIM(SUBSTITUTE(SUBSTITUTE($J42,CHAR(10),""),CHAR(13),""))="","",IFERROR(_xlfn.XLOOKUP(TRIM(SUBSTITUTE(SUBSTITUTE($J42,CHAR(10),""),CHAR(13),"")),MappaObiettivi[Codice Azione],MappaObiettivi[Titolo Azione],"Non trovato"),"Non trovato"))</f>
        <v>Incremento della produzione di energia da fonti rinnovabili</v>
      </c>
      <c r="L42" s="2" t="s">
        <v>176</v>
      </c>
      <c r="M42" s="2" t="s">
        <v>220</v>
      </c>
      <c r="N42" s="5">
        <v>72000000</v>
      </c>
      <c r="O42" s="8" t="s">
        <v>261</v>
      </c>
      <c r="P42" s="8" t="s">
        <v>305</v>
      </c>
      <c r="Q42" s="19" t="s">
        <v>343</v>
      </c>
    </row>
    <row r="43" spans="1:17" ht="405" x14ac:dyDescent="0.25">
      <c r="A43" s="2" t="s">
        <v>518</v>
      </c>
      <c r="B43" s="7" t="s">
        <v>81</v>
      </c>
      <c r="C43" s="3">
        <v>45397</v>
      </c>
      <c r="D43" s="26" t="s">
        <v>469</v>
      </c>
      <c r="E43" s="2" t="s">
        <v>103</v>
      </c>
      <c r="F43" s="24">
        <f>IFERROR(_xlfn.XLOOKUP(J43,MappaObiettivi[Codice Azione],MappaObiettivi[Asse]),"")</f>
        <v>3</v>
      </c>
      <c r="G43" s="2" t="str">
        <f>_xlfn.LET(_xlpm.x,TRIM(SUBSTITUTE(SUBSTITUTE($F43,CHAR(10),""),CHAR(13),"")),IF(_xlpm.x="","",IFERROR(_xlfn.XLOOKUP(IFERROR(VALUE(_xlpm.x),_xlpm.x),MappaObiettivi[Asse],MappaObiettivi[Descrizione Asse],"Non trovato"),"Non trovato")))</f>
        <v>Un’Europa più verde, a basse emissioni di carbonio e in transizione verso la decarbonizzazione e la resilienza – mobilità urbana</v>
      </c>
      <c r="H43" s="20" t="s">
        <v>373</v>
      </c>
      <c r="I43" s="2" t="str">
        <f>IF(TRIM(SUBSTITUTE(SUBSTITUTE($H43,CHAR(10),""),CHAR(13),""))="","",IFERROR(_xlfn.XLOOKUP(TRIM(SUBSTITUTE(SUBSTITUTE($H43,CHAR(10),""),CHAR(13),"")),MappaObiettivi[Obiettivo Specifico],MappaObiettivi[Descrizione Obiettivo Specifico],"Non trovato"),"Non trovato"))</f>
        <v>Mobilità urbana multimodale sostenibile</v>
      </c>
      <c r="J43" s="20" t="s">
        <v>123</v>
      </c>
      <c r="K43" s="2" t="str">
        <f>IF(TRIM(SUBSTITUTE(SUBSTITUTE($J43,CHAR(10),""),CHAR(13),""))="","",IFERROR(_xlfn.XLOOKUP(TRIM(SUBSTITUTE(SUBSTITUTE($J43,CHAR(10),""),CHAR(13),"")),MappaObiettivi[Codice Azione],MappaObiettivi[Titolo Azione],"Non trovato"),"Non trovato"))</f>
        <v>Sostegno al miglioramento del sistema di mobilità urbana integrata</v>
      </c>
      <c r="L43" s="2" t="s">
        <v>177</v>
      </c>
      <c r="M43" s="2" t="s">
        <v>221</v>
      </c>
      <c r="N43" s="5">
        <v>41000000</v>
      </c>
      <c r="O43" s="8" t="s">
        <v>262</v>
      </c>
      <c r="P43" s="8" t="s">
        <v>306</v>
      </c>
      <c r="Q43" s="19" t="s">
        <v>344</v>
      </c>
    </row>
    <row r="44" spans="1:17" ht="75" x14ac:dyDescent="0.25">
      <c r="A44" s="2" t="s">
        <v>519</v>
      </c>
      <c r="B44" s="7" t="s">
        <v>82</v>
      </c>
      <c r="C44" s="3">
        <v>45397</v>
      </c>
      <c r="D44" s="26" t="s">
        <v>470</v>
      </c>
      <c r="E44" s="2" t="s">
        <v>103</v>
      </c>
      <c r="F44" s="24">
        <f>IFERROR(_xlfn.XLOOKUP(J44,MappaObiettivi[Codice Azione],MappaObiettivi[Asse]),"")</f>
        <v>2</v>
      </c>
      <c r="G44" s="2" t="str">
        <f>_xlfn.LET(_xlpm.x,TRIM(SUBSTITUTE(SUBSTITUTE($F44,CHAR(10),""),CHAR(13),"")),IF(_xlpm.x="","",IFERROR(_xlfn.XLOOKUP(IFERROR(VALUE(_xlpm.x),_xlpm.x),MappaObiettivi[Asse],MappaObiettivi[Descrizione Asse],"Non trovato"),"Non trovato")))</f>
        <v>Un’Europa più verde, a basse emissioni di carbonio e in transizione verso la decarbonizzazione e la resilienza</v>
      </c>
      <c r="H44" s="20" t="s">
        <v>371</v>
      </c>
      <c r="I44" s="2" t="str">
        <f>IF(TRIM(SUBSTITUTE(SUBSTITUTE($H44,CHAR(10),""),CHAR(13),""))="","",IFERROR(_xlfn.XLOOKUP(TRIM(SUBSTITUTE(SUBSTITUTE($H44,CHAR(10),""),CHAR(13),"")),MappaObiettivi[Obiettivo Specifico],MappaObiettivi[Descrizione Obiettivo Specifico],"Non trovato"),"Non trovato"))</f>
        <v>Economia circolare ed efficienza nell’uso delle risorse</v>
      </c>
      <c r="J44" s="20" t="s">
        <v>113</v>
      </c>
      <c r="K44" s="2" t="str">
        <f>IF(TRIM(SUBSTITUTE(SUBSTITUTE($J44,CHAR(10),""),CHAR(13),""))="","",IFERROR(_xlfn.XLOOKUP(TRIM(SUBSTITUTE(SUBSTITUTE($J44,CHAR(10),""),CHAR(13),"")),MappaObiettivi[Codice Azione],MappaObiettivi[Titolo Azione],"Non trovato"),"Non trovato"))</f>
        <v>Sostegno ad azioni di simbiosi industriale, prevenzione produzione rifiuti, riciclaggio e riutilizzo per la chiusura del ciclo</v>
      </c>
      <c r="L44" s="2" t="s">
        <v>178</v>
      </c>
      <c r="M44" s="2" t="s">
        <v>222</v>
      </c>
      <c r="N44" s="5">
        <v>10000000</v>
      </c>
      <c r="O44" s="8" t="s">
        <v>263</v>
      </c>
      <c r="P44" s="8" t="s">
        <v>253</v>
      </c>
      <c r="Q44" s="19" t="s">
        <v>345</v>
      </c>
    </row>
    <row r="45" spans="1:17" ht="210" x14ac:dyDescent="0.25">
      <c r="A45" s="2" t="s">
        <v>520</v>
      </c>
      <c r="B45" s="7" t="s">
        <v>83</v>
      </c>
      <c r="C45" s="3">
        <v>45243</v>
      </c>
      <c r="D45" s="26" t="s">
        <v>471</v>
      </c>
      <c r="E45" s="2" t="s">
        <v>103</v>
      </c>
      <c r="F45" s="24">
        <f>IFERROR(_xlfn.XLOOKUP(J45,MappaObiettivi[Codice Azione],MappaObiettivi[Asse]),"")</f>
        <v>2</v>
      </c>
      <c r="G45" s="2" t="str">
        <f>_xlfn.LET(_xlpm.x,TRIM(SUBSTITUTE(SUBSTITUTE($F45,CHAR(10),""),CHAR(13),"")),IF(_xlpm.x="","",IFERROR(_xlfn.XLOOKUP(IFERROR(VALUE(_xlpm.x),_xlpm.x),MappaObiettivi[Asse],MappaObiettivi[Descrizione Asse],"Non trovato"),"Non trovato")))</f>
        <v>Un’Europa più verde, a basse emissioni di carbonio e in transizione verso la decarbonizzazione e la resilienza</v>
      </c>
      <c r="H45" s="20" t="s">
        <v>367</v>
      </c>
      <c r="I45" s="2" t="str">
        <f>IF(TRIM(SUBSTITUTE(SUBSTITUTE($H45,CHAR(10),""),CHAR(13),""))="","",IFERROR(_xlfn.XLOOKUP(TRIM(SUBSTITUTE(SUBSTITUTE($H45,CHAR(10),""),CHAR(13),"")),MappaObiettivi[Obiettivo Specifico],MappaObiettivi[Descrizione Obiettivo Specifico],"Non trovato"),"Non trovato"))</f>
        <v>Competitività e crescita sostenibile delle PMI</v>
      </c>
      <c r="J45" s="20" t="s">
        <v>109</v>
      </c>
      <c r="K45" s="2" t="str">
        <f>IF(TRIM(SUBSTITUTE(SUBSTITUTE($J45,CHAR(10),""),CHAR(13),""))="","",IFERROR(_xlfn.XLOOKUP(TRIM(SUBSTITUTE(SUBSTITUTE($J45,CHAR(10),""),CHAR(13),"")),MappaObiettivi[Codice Azione],MappaObiettivi[Titolo Azione],"Non trovato"),"Non trovato"))</f>
        <v>Sostegno all’adozione di modelli di produzione sostenibile</v>
      </c>
      <c r="L45" s="2" t="s">
        <v>179</v>
      </c>
      <c r="M45" s="2" t="s">
        <v>223</v>
      </c>
      <c r="N45" s="5">
        <v>32000000</v>
      </c>
      <c r="O45" s="8" t="s">
        <v>257</v>
      </c>
      <c r="P45" s="8" t="s">
        <v>307</v>
      </c>
      <c r="Q45" s="19" t="s">
        <v>346</v>
      </c>
    </row>
    <row r="46" spans="1:17" ht="75" x14ac:dyDescent="0.25">
      <c r="A46" s="2" t="s">
        <v>521</v>
      </c>
      <c r="B46" s="7" t="s">
        <v>84</v>
      </c>
      <c r="C46" s="3">
        <v>45243</v>
      </c>
      <c r="D46" s="26" t="s">
        <v>472</v>
      </c>
      <c r="E46" s="2" t="s">
        <v>103</v>
      </c>
      <c r="F46" s="24">
        <f>IFERROR(_xlfn.XLOOKUP(J46,MappaObiettivi[Codice Azione],MappaObiettivi[Asse]),"")</f>
        <v>1</v>
      </c>
      <c r="G46" s="2" t="str">
        <f>_xlfn.LET(_xlpm.x,TRIM(SUBSTITUTE(SUBSTITUTE($F46,CHAR(10),""),CHAR(13),"")),IF(_xlpm.x="","",IFERROR(_xlfn.XLOOKUP(IFERROR(VALUE(_xlpm.x),_xlpm.x),MappaObiettivi[Asse],MappaObiettivi[Descrizione Asse],"Non trovato"),"Non trovato")))</f>
        <v>Un’Europa più competitiva e intelligente</v>
      </c>
      <c r="H46" s="20" t="s">
        <v>370</v>
      </c>
      <c r="I46" s="2" t="str">
        <f>IF(TRIM(SUBSTITUTE(SUBSTITUTE($H46,CHAR(10),""),CHAR(13),""))="","",IFERROR(_xlfn.XLOOKUP(TRIM(SUBSTITUTE(SUBSTITUTE($H46,CHAR(10),""),CHAR(13),"")),MappaObiettivi[Obiettivo Specifico],MappaObiettivi[Descrizione Obiettivo Specifico],"Non trovato"),"Non trovato"))</f>
        <v>Digitalizzazione di cittadini, imprese e PA</v>
      </c>
      <c r="J46" s="20" t="s">
        <v>119</v>
      </c>
      <c r="K46" s="2" t="str">
        <f>IF(TRIM(SUBSTITUTE(SUBSTITUTE($J46,CHAR(10),""),CHAR(13),""))="","",IFERROR(_xlfn.XLOOKUP(TRIM(SUBSTITUTE(SUBSTITUTE($J46,CHAR(10),""),CHAR(13),"")),MappaObiettivi[Codice Azione],MappaObiettivi[Titolo Azione],"Non trovato"),"Non trovato"))</f>
        <v>Sostegno all’accelerazione del processo di trasformazione digitale dei servizi pubblici erogati dalla Pubblica Amministrazione</v>
      </c>
      <c r="L46" s="2" t="s">
        <v>180</v>
      </c>
      <c r="M46" s="2" t="s">
        <v>213</v>
      </c>
      <c r="N46" s="5">
        <v>10000000</v>
      </c>
      <c r="O46" s="8" t="s">
        <v>251</v>
      </c>
      <c r="P46" s="8" t="s">
        <v>274</v>
      </c>
      <c r="Q46" s="9" t="s">
        <v>274</v>
      </c>
    </row>
    <row r="47" spans="1:17" ht="75" x14ac:dyDescent="0.25">
      <c r="A47" s="2" t="s">
        <v>522</v>
      </c>
      <c r="B47" s="7" t="s">
        <v>85</v>
      </c>
      <c r="C47" s="3">
        <v>45243</v>
      </c>
      <c r="D47" s="26" t="s">
        <v>473</v>
      </c>
      <c r="E47" s="2" t="s">
        <v>103</v>
      </c>
      <c r="F47" s="24">
        <f>IFERROR(_xlfn.XLOOKUP(J47,MappaObiettivi[Codice Azione],MappaObiettivi[Asse]),"")</f>
        <v>2</v>
      </c>
      <c r="G47" s="2" t="str">
        <f>_xlfn.LET(_xlpm.x,TRIM(SUBSTITUTE(SUBSTITUTE($F47,CHAR(10),""),CHAR(13),"")),IF(_xlpm.x="","",IFERROR(_xlfn.XLOOKUP(IFERROR(VALUE(_xlpm.x),_xlpm.x),MappaObiettivi[Asse],MappaObiettivi[Descrizione Asse],"Non trovato"),"Non trovato")))</f>
        <v>Un’Europa più verde, a basse emissioni di carbonio e in transizione verso la decarbonizzazione e la resilienza</v>
      </c>
      <c r="H47" s="20" t="s">
        <v>371</v>
      </c>
      <c r="I47" s="2" t="str">
        <f>IF(TRIM(SUBSTITUTE(SUBSTITUTE($H47,CHAR(10),""),CHAR(13),""))="","",IFERROR(_xlfn.XLOOKUP(TRIM(SUBSTITUTE(SUBSTITUTE($H47,CHAR(10),""),CHAR(13),"")),MappaObiettivi[Obiettivo Specifico],MappaObiettivi[Descrizione Obiettivo Specifico],"Non trovato"),"Non trovato"))</f>
        <v>Economia circolare ed efficienza nell’uso delle risorse</v>
      </c>
      <c r="J47" s="20" t="s">
        <v>113</v>
      </c>
      <c r="K47" s="2" t="str">
        <f>IF(TRIM(SUBSTITUTE(SUBSTITUTE($J47,CHAR(10),""),CHAR(13),""))="","",IFERROR(_xlfn.XLOOKUP(TRIM(SUBSTITUTE(SUBSTITUTE($J47,CHAR(10),""),CHAR(13),"")),MappaObiettivi[Codice Azione],MappaObiettivi[Titolo Azione],"Non trovato"),"Non trovato"))</f>
        <v>Sostegno ad azioni di simbiosi industriale, prevenzione produzione rifiuti, riciclaggio e riutilizzo per la chiusura del ciclo</v>
      </c>
      <c r="L47" s="2" t="s">
        <v>433</v>
      </c>
      <c r="M47" s="2" t="s">
        <v>432</v>
      </c>
      <c r="N47" s="5">
        <v>5000000</v>
      </c>
      <c r="O47" s="8" t="s">
        <v>264</v>
      </c>
      <c r="P47" s="8" t="s">
        <v>257</v>
      </c>
      <c r="Q47" s="19" t="s">
        <v>347</v>
      </c>
    </row>
    <row r="48" spans="1:17" ht="60" x14ac:dyDescent="0.25">
      <c r="A48" s="2" t="s">
        <v>523</v>
      </c>
      <c r="B48" s="7" t="s">
        <v>86</v>
      </c>
      <c r="C48" s="3">
        <v>45243</v>
      </c>
      <c r="D48" s="26" t="s">
        <v>474</v>
      </c>
      <c r="E48" s="2" t="s">
        <v>103</v>
      </c>
      <c r="F48" s="24">
        <f>IFERROR(_xlfn.XLOOKUP(J48,MappaObiettivi[Codice Azione],MappaObiettivi[Asse]),"")</f>
        <v>1</v>
      </c>
      <c r="G48" s="2" t="str">
        <f>_xlfn.LET(_xlpm.x,TRIM(SUBSTITUTE(SUBSTITUTE($F48,CHAR(10),""),CHAR(13),"")),IF(_xlpm.x="","",IFERROR(_xlfn.XLOOKUP(IFERROR(VALUE(_xlpm.x),_xlpm.x),MappaObiettivi[Asse],MappaObiettivi[Descrizione Asse],"Non trovato"),"Non trovato")))</f>
        <v>Un’Europa più competitiva e intelligente</v>
      </c>
      <c r="H48" s="20" t="s">
        <v>370</v>
      </c>
      <c r="I48" s="2" t="str">
        <f>IF(TRIM(SUBSTITUTE(SUBSTITUTE($H48,CHAR(10),""),CHAR(13),""))="","",IFERROR(_xlfn.XLOOKUP(TRIM(SUBSTITUTE(SUBSTITUTE($H48,CHAR(10),""),CHAR(13),"")),MappaObiettivi[Obiettivo Specifico],MappaObiettivi[Descrizione Obiettivo Specifico],"Non trovato"),"Non trovato"))</f>
        <v>Digitalizzazione di cittadini, imprese e PA</v>
      </c>
      <c r="J48" s="20" t="s">
        <v>124</v>
      </c>
      <c r="K48" s="2" t="str">
        <f>IF(TRIM(SUBSTITUTE(SUBSTITUTE($J48,CHAR(10),""),CHAR(13),""))="","",IFERROR(_xlfn.XLOOKUP(TRIM(SUBSTITUTE(SUBSTITUTE($J48,CHAR(10),""),CHAR(13),"")),MappaObiettivi[Codice Azione],MappaObiettivi[Titolo Azione],"Non trovato"),"Non trovato"))</f>
        <v>Sviluppo di una Infrastruttura regionale per l’analisi dei dati attraverso il ricorso all’Internet of Things (IOT) e ai Big Data</v>
      </c>
      <c r="L48" s="2" t="s">
        <v>181</v>
      </c>
      <c r="M48" s="2" t="s">
        <v>213</v>
      </c>
      <c r="N48" s="5">
        <v>10000000</v>
      </c>
      <c r="O48" s="8" t="s">
        <v>251</v>
      </c>
      <c r="P48" s="8" t="s">
        <v>274</v>
      </c>
      <c r="Q48" s="9" t="s">
        <v>274</v>
      </c>
    </row>
    <row r="49" spans="1:17" ht="120" x14ac:dyDescent="0.25">
      <c r="A49" s="2" t="s">
        <v>32</v>
      </c>
      <c r="B49" s="7" t="s">
        <v>87</v>
      </c>
      <c r="C49" s="3">
        <v>45230</v>
      </c>
      <c r="D49" s="26" t="s">
        <v>475</v>
      </c>
      <c r="E49" s="2" t="s">
        <v>103</v>
      </c>
      <c r="F49" s="24">
        <f>IFERROR(_xlfn.XLOOKUP(J49,MappaObiettivi[Codice Azione],MappaObiettivi[Asse]),"")</f>
        <v>1</v>
      </c>
      <c r="G49" s="2" t="str">
        <f>_xlfn.LET(_xlpm.x,TRIM(SUBSTITUTE(SUBSTITUTE($F49,CHAR(10),""),CHAR(13),"")),IF(_xlpm.x="","",IFERROR(_xlfn.XLOOKUP(IFERROR(VALUE(_xlpm.x),_xlpm.x),MappaObiettivi[Asse],MappaObiettivi[Descrizione Asse],"Non trovato"),"Non trovato")))</f>
        <v>Un’Europa più competitiva e intelligente</v>
      </c>
      <c r="H49" s="20" t="s">
        <v>367</v>
      </c>
      <c r="I49" s="2" t="str">
        <f>IF(TRIM(SUBSTITUTE(SUBSTITUTE($H49,CHAR(10),""),CHAR(13),""))="","",IFERROR(_xlfn.XLOOKUP(TRIM(SUBSTITUTE(SUBSTITUTE($H49,CHAR(10),""),CHAR(13),"")),MappaObiettivi[Obiettivo Specifico],MappaObiettivi[Descrizione Obiettivo Specifico],"Non trovato"),"Non trovato"))</f>
        <v>Competitività e crescita sostenibile delle PMI</v>
      </c>
      <c r="J49" s="20" t="s">
        <v>110</v>
      </c>
      <c r="K49" s="2" t="str">
        <f>IF(TRIM(SUBSTITUTE(SUBSTITUTE($J49,CHAR(10),""),CHAR(13),""))="","",IFERROR(_xlfn.XLOOKUP(TRIM(SUBSTITUTE(SUBSTITUTE($J49,CHAR(10),""),CHAR(13),"")),MappaObiettivi[Codice Azione],MappaObiettivi[Titolo Azione],"Non trovato"),"Non trovato"))</f>
        <v>Sostegno agli investimenti delle PMI</v>
      </c>
      <c r="L49" s="2" t="s">
        <v>182</v>
      </c>
      <c r="M49" s="2" t="s">
        <v>201</v>
      </c>
      <c r="N49" s="5">
        <v>6000000</v>
      </c>
      <c r="O49" s="8" t="s">
        <v>265</v>
      </c>
      <c r="P49" s="8" t="s">
        <v>308</v>
      </c>
      <c r="Q49" s="19" t="s">
        <v>348</v>
      </c>
    </row>
    <row r="50" spans="1:17" ht="165" x14ac:dyDescent="0.25">
      <c r="A50" s="2" t="s">
        <v>524</v>
      </c>
      <c r="B50" s="7" t="s">
        <v>88</v>
      </c>
      <c r="C50" s="3">
        <v>45222</v>
      </c>
      <c r="D50" s="26" t="s">
        <v>476</v>
      </c>
      <c r="E50" s="2" t="s">
        <v>103</v>
      </c>
      <c r="F50" s="24">
        <f>IFERROR(_xlfn.XLOOKUP(J50,MappaObiettivi[Codice Azione],MappaObiettivi[Asse]),"")</f>
        <v>1</v>
      </c>
      <c r="G50" s="2" t="str">
        <f>_xlfn.LET(_xlpm.x,TRIM(SUBSTITUTE(SUBSTITUTE($F50,CHAR(10),""),CHAR(13),"")),IF(_xlpm.x="","",IFERROR(_xlfn.XLOOKUP(IFERROR(VALUE(_xlpm.x),_xlpm.x),MappaObiettivi[Asse],MappaObiettivi[Descrizione Asse],"Non trovato"),"Non trovato")))</f>
        <v>Un’Europa più competitiva e intelligente</v>
      </c>
      <c r="H50" s="20" t="s">
        <v>367</v>
      </c>
      <c r="I50" s="2" t="str">
        <f>IF(TRIM(SUBSTITUTE(SUBSTITUTE($H50,CHAR(10),""),CHAR(13),""))="","",IFERROR(_xlfn.XLOOKUP(TRIM(SUBSTITUTE(SUBSTITUTE($H50,CHAR(10),""),CHAR(13),"")),MappaObiettivi[Obiettivo Specifico],MappaObiettivi[Descrizione Obiettivo Specifico],"Non trovato"),"Non trovato"))</f>
        <v>Competitività e crescita sostenibile delle PMI</v>
      </c>
      <c r="J50" s="20" t="s">
        <v>126</v>
      </c>
      <c r="K50" s="2" t="str">
        <f>IF(TRIM(SUBSTITUTE(SUBSTITUTE($J50,CHAR(10),""),CHAR(13),""))="","",IFERROR(_xlfn.XLOOKUP(TRIM(SUBSTITUTE(SUBSTITUTE($J50,CHAR(10),""),CHAR(13),"")),MappaObiettivi[Codice Azione],MappaObiettivi[Titolo Azione],"Non trovato"),"Non trovato"))</f>
        <v>Sostegno agli investimenti in ricerca, sviluppo e innovazione</v>
      </c>
      <c r="L50" s="2" t="s">
        <v>183</v>
      </c>
      <c r="M50" s="2" t="s">
        <v>224</v>
      </c>
      <c r="N50" s="5">
        <v>34000000</v>
      </c>
      <c r="O50" s="8" t="s">
        <v>266</v>
      </c>
      <c r="P50" s="8" t="s">
        <v>297</v>
      </c>
      <c r="Q50" s="19" t="s">
        <v>349</v>
      </c>
    </row>
    <row r="51" spans="1:17" ht="90" x14ac:dyDescent="0.25">
      <c r="A51" s="2" t="s">
        <v>33</v>
      </c>
      <c r="B51" s="7">
        <v>986</v>
      </c>
      <c r="C51" s="3">
        <v>45194</v>
      </c>
      <c r="D51" s="26" t="s">
        <v>477</v>
      </c>
      <c r="E51" s="2" t="s">
        <v>103</v>
      </c>
      <c r="F51" s="24">
        <f>IFERROR(_xlfn.XLOOKUP(J51,MappaObiettivi[Codice Azione],MappaObiettivi[Asse]),"")</f>
        <v>1</v>
      </c>
      <c r="G51" s="2" t="str">
        <f>_xlfn.LET(_xlpm.x,TRIM(SUBSTITUTE(SUBSTITUTE($F51,CHAR(10),""),CHAR(13),"")),IF(_xlpm.x="","",IFERROR(_xlfn.XLOOKUP(IFERROR(VALUE(_xlpm.x),_xlpm.x),MappaObiettivi[Asse],MappaObiettivi[Descrizione Asse],"Non trovato"),"Non trovato")))</f>
        <v>Un’Europa più competitiva e intelligente</v>
      </c>
      <c r="H51" s="20" t="s">
        <v>369</v>
      </c>
      <c r="I51" s="2" t="str">
        <f>IF(TRIM(SUBSTITUTE(SUBSTITUTE($H51,CHAR(10),""),CHAR(13),""))="","",IFERROR(_xlfn.XLOOKUP(TRIM(SUBSTITUTE(SUBSTITUTE($H51,CHAR(10),""),CHAR(13),"")),MappaObiettivi[Obiettivo Specifico],MappaObiettivi[Descrizione Obiettivo Specifico],"Non trovato"),"Non trovato"))</f>
        <v>Ricerca, innovazione e tecnologie avanzate</v>
      </c>
      <c r="J51" s="20" t="s">
        <v>125</v>
      </c>
      <c r="K51" s="2" t="str">
        <f>IF(TRIM(SUBSTITUTE(SUBSTITUTE($J51,CHAR(10),""),CHAR(13),""))="","",IFERROR(_xlfn.XLOOKUP(TRIM(SUBSTITUTE(SUBSTITUTE($J51,CHAR(10),""),CHAR(13),"")),MappaObiettivi[Codice Azione],MappaObiettivi[Titolo Azione],"Non trovato"),"Non trovato"))</f>
        <v>Sviluppo e tutela della capacità innovativa del sistema delle imprese</v>
      </c>
      <c r="L51" s="2" t="s">
        <v>184</v>
      </c>
      <c r="M51" s="2" t="s">
        <v>374</v>
      </c>
      <c r="N51" s="5">
        <v>2500000</v>
      </c>
      <c r="O51" s="8" t="s">
        <v>267</v>
      </c>
      <c r="P51" s="8" t="s">
        <v>309</v>
      </c>
      <c r="Q51" s="19" t="s">
        <v>350</v>
      </c>
    </row>
    <row r="52" spans="1:17" ht="75" x14ac:dyDescent="0.25">
      <c r="A52" s="2" t="s">
        <v>34</v>
      </c>
      <c r="B52" s="7">
        <v>803</v>
      </c>
      <c r="C52" s="3">
        <v>45138</v>
      </c>
      <c r="D52" s="26" t="s">
        <v>478</v>
      </c>
      <c r="E52" s="2" t="s">
        <v>103</v>
      </c>
      <c r="F52" s="24">
        <f>IFERROR(_xlfn.XLOOKUP(J52,MappaObiettivi[Codice Azione],MappaObiettivi[Asse]),"")</f>
        <v>1</v>
      </c>
      <c r="G52" s="2" t="str">
        <f>_xlfn.LET(_xlpm.x,TRIM(SUBSTITUTE(SUBSTITUTE($F52,CHAR(10),""),CHAR(13),"")),IF(_xlpm.x="","",IFERROR(_xlfn.XLOOKUP(IFERROR(VALUE(_xlpm.x),_xlpm.x),MappaObiettivi[Asse],MappaObiettivi[Descrizione Asse],"Non trovato"),"Non trovato")))</f>
        <v>Un’Europa più competitiva e intelligente</v>
      </c>
      <c r="H52" s="20" t="s">
        <v>367</v>
      </c>
      <c r="I52" s="2" t="str">
        <f>IF(TRIM(SUBSTITUTE(SUBSTITUTE($H52,CHAR(10),""),CHAR(13),""))="","",IFERROR(_xlfn.XLOOKUP(TRIM(SUBSTITUTE(SUBSTITUTE($H52,CHAR(10),""),CHAR(13),"")),MappaObiettivi[Obiettivo Specifico],MappaObiettivi[Descrizione Obiettivo Specifico],"Non trovato"),"Non trovato"))</f>
        <v>Competitività e crescita sostenibile delle PMI</v>
      </c>
      <c r="J52" s="20" t="s">
        <v>110</v>
      </c>
      <c r="K52" s="2" t="str">
        <f>IF(TRIM(SUBSTITUTE(SUBSTITUTE($J52,CHAR(10),""),CHAR(13),""))="","",IFERROR(_xlfn.XLOOKUP(TRIM(SUBSTITUTE(SUBSTITUTE($J52,CHAR(10),""),CHAR(13),"")),MappaObiettivi[Codice Azione],MappaObiettivi[Titolo Azione],"Non trovato"),"Non trovato"))</f>
        <v>Sostegno agli investimenti delle PMI</v>
      </c>
      <c r="L52" s="2" t="s">
        <v>150</v>
      </c>
      <c r="M52" s="2" t="s">
        <v>202</v>
      </c>
      <c r="N52" s="5">
        <v>3000000</v>
      </c>
      <c r="O52" s="8" t="s">
        <v>268</v>
      </c>
      <c r="P52" s="8" t="s">
        <v>270</v>
      </c>
      <c r="Q52" s="19" t="s">
        <v>351</v>
      </c>
    </row>
    <row r="53" spans="1:17" ht="75" x14ac:dyDescent="0.25">
      <c r="A53" s="2" t="s">
        <v>35</v>
      </c>
      <c r="B53" s="7" t="s">
        <v>89</v>
      </c>
      <c r="C53" s="3">
        <v>45131</v>
      </c>
      <c r="D53" s="26" t="s">
        <v>479</v>
      </c>
      <c r="E53" s="2" t="s">
        <v>103</v>
      </c>
      <c r="F53" s="24">
        <f>IFERROR(_xlfn.XLOOKUP(J53,MappaObiettivi[Codice Azione],MappaObiettivi[Asse]),"")</f>
        <v>1</v>
      </c>
      <c r="G53" s="2" t="str">
        <f>_xlfn.LET(_xlpm.x,TRIM(SUBSTITUTE(SUBSTITUTE($F53,CHAR(10),""),CHAR(13),"")),IF(_xlpm.x="","",IFERROR(_xlfn.XLOOKUP(IFERROR(VALUE(_xlpm.x),_xlpm.x),MappaObiettivi[Asse],MappaObiettivi[Descrizione Asse],"Non trovato"),"Non trovato")))</f>
        <v>Un’Europa più competitiva e intelligente</v>
      </c>
      <c r="H53" s="20" t="s">
        <v>367</v>
      </c>
      <c r="I53" s="2" t="str">
        <f>IF(TRIM(SUBSTITUTE(SUBSTITUTE($H53,CHAR(10),""),CHAR(13),""))="","",IFERROR(_xlfn.XLOOKUP(TRIM(SUBSTITUTE(SUBSTITUTE($H53,CHAR(10),""),CHAR(13),"")),MappaObiettivi[Obiettivo Specifico],MappaObiettivi[Descrizione Obiettivo Specifico],"Non trovato"),"Non trovato"))</f>
        <v>Competitività e crescita sostenibile delle PMI</v>
      </c>
      <c r="J53" s="20" t="s">
        <v>110</v>
      </c>
      <c r="K53" s="2" t="str">
        <f>IF(TRIM(SUBSTITUTE(SUBSTITUTE($J53,CHAR(10),""),CHAR(13),""))="","",IFERROR(_xlfn.XLOOKUP(TRIM(SUBSTITUTE(SUBSTITUTE($J53,CHAR(10),""),CHAR(13),"")),MappaObiettivi[Codice Azione],MappaObiettivi[Titolo Azione],"Non trovato"),"Non trovato"))</f>
        <v>Sostegno agli investimenti delle PMI</v>
      </c>
      <c r="L53" s="2" t="s">
        <v>185</v>
      </c>
      <c r="M53" s="2" t="s">
        <v>201</v>
      </c>
      <c r="N53" s="5">
        <v>24000000</v>
      </c>
      <c r="O53" s="8" t="s">
        <v>269</v>
      </c>
      <c r="P53" s="8" t="s">
        <v>274</v>
      </c>
      <c r="Q53" s="19" t="s">
        <v>352</v>
      </c>
    </row>
    <row r="54" spans="1:17" ht="135" x14ac:dyDescent="0.25">
      <c r="A54" s="2" t="s">
        <v>36</v>
      </c>
      <c r="B54" s="7" t="s">
        <v>90</v>
      </c>
      <c r="C54" s="3">
        <v>45131</v>
      </c>
      <c r="D54" s="26" t="s">
        <v>480</v>
      </c>
      <c r="E54" s="2" t="s">
        <v>103</v>
      </c>
      <c r="F54" s="24">
        <f>IFERROR(_xlfn.XLOOKUP(J54,MappaObiettivi[Codice Azione],MappaObiettivi[Asse]),"")</f>
        <v>1</v>
      </c>
      <c r="G54" s="2" t="str">
        <f>_xlfn.LET(_xlpm.x,TRIM(SUBSTITUTE(SUBSTITUTE($F54,CHAR(10),""),CHAR(13),"")),IF(_xlpm.x="","",IFERROR(_xlfn.XLOOKUP(IFERROR(VALUE(_xlpm.x),_xlpm.x),MappaObiettivi[Asse],MappaObiettivi[Descrizione Asse],"Non trovato"),"Non trovato")))</f>
        <v>Un’Europa più competitiva e intelligente</v>
      </c>
      <c r="H54" s="20" t="s">
        <v>369</v>
      </c>
      <c r="I54" s="2" t="str">
        <f>IF(TRIM(SUBSTITUTE(SUBSTITUTE($H54,CHAR(10),""),CHAR(13),""))="","",IFERROR(_xlfn.XLOOKUP(TRIM(SUBSTITUTE(SUBSTITUTE($H54,CHAR(10),""),CHAR(13),"")),MappaObiettivi[Obiettivo Specifico],MappaObiettivi[Descrizione Obiettivo Specifico],"Non trovato"),"Non trovato"))</f>
        <v>Ricerca, innovazione e tecnologie avanzate</v>
      </c>
      <c r="J54" s="20" t="s">
        <v>126</v>
      </c>
      <c r="K54" s="2" t="str">
        <f>IF(TRIM(SUBSTITUTE(SUBSTITUTE($J54,CHAR(10),""),CHAR(13),""))="","",IFERROR(_xlfn.XLOOKUP(TRIM(SUBSTITUTE(SUBSTITUTE($J54,CHAR(10),""),CHAR(13),"")),MappaObiettivi[Codice Azione],MappaObiettivi[Titolo Azione],"Non trovato"),"Non trovato"))</f>
        <v>Sostegno agli investimenti in ricerca, sviluppo e innovazione</v>
      </c>
      <c r="L54" s="2" t="s">
        <v>186</v>
      </c>
      <c r="M54" s="2" t="s">
        <v>201</v>
      </c>
      <c r="N54" s="5">
        <v>27200000</v>
      </c>
      <c r="O54" s="8" t="s">
        <v>270</v>
      </c>
      <c r="P54" s="8" t="s">
        <v>310</v>
      </c>
      <c r="Q54" s="19" t="s">
        <v>353</v>
      </c>
    </row>
    <row r="55" spans="1:17" ht="105" x14ac:dyDescent="0.25">
      <c r="A55" s="2" t="s">
        <v>525</v>
      </c>
      <c r="B55" s="7" t="s">
        <v>91</v>
      </c>
      <c r="C55" s="3">
        <v>45124</v>
      </c>
      <c r="D55" s="26" t="s">
        <v>481</v>
      </c>
      <c r="E55" s="2" t="s">
        <v>103</v>
      </c>
      <c r="F55" s="24">
        <f>IFERROR(_xlfn.XLOOKUP(J55,MappaObiettivi[Codice Azione],MappaObiettivi[Asse]),"")</f>
        <v>1</v>
      </c>
      <c r="G55" s="2" t="str">
        <f>_xlfn.LET(_xlpm.x,TRIM(SUBSTITUTE(SUBSTITUTE($F55,CHAR(10),""),CHAR(13),"")),IF(_xlpm.x="","",IFERROR(_xlfn.XLOOKUP(IFERROR(VALUE(_xlpm.x),_xlpm.x),MappaObiettivi[Asse],MappaObiettivi[Descrizione Asse],"Non trovato"),"Non trovato")))</f>
        <v>Un’Europa più competitiva e intelligente</v>
      </c>
      <c r="H55" s="20" t="s">
        <v>367</v>
      </c>
      <c r="I55" s="2" t="str">
        <f>IF(TRIM(SUBSTITUTE(SUBSTITUTE($H55,CHAR(10),""),CHAR(13),""))="","",IFERROR(_xlfn.XLOOKUP(TRIM(SUBSTITUTE(SUBSTITUTE($H55,CHAR(10),""),CHAR(13),"")),MappaObiettivi[Obiettivo Specifico],MappaObiettivi[Descrizione Obiettivo Specifico],"Non trovato"),"Non trovato"))</f>
        <v>Competitività e crescita sostenibile delle PMI</v>
      </c>
      <c r="J55" s="20" t="s">
        <v>110</v>
      </c>
      <c r="K55" s="2" t="str">
        <f>IF(TRIM(SUBSTITUTE(SUBSTITUTE($J55,CHAR(10),""),CHAR(13),""))="","",IFERROR(_xlfn.XLOOKUP(TRIM(SUBSTITUTE(SUBSTITUTE($J55,CHAR(10),""),CHAR(13),"")),MappaObiettivi[Codice Azione],MappaObiettivi[Titolo Azione],"Non trovato"),"Non trovato"))</f>
        <v>Sostegno agli investimenti delle PMI</v>
      </c>
      <c r="L55" s="2" t="s">
        <v>187</v>
      </c>
      <c r="M55" s="2" t="s">
        <v>201</v>
      </c>
      <c r="N55" s="5">
        <v>2000000</v>
      </c>
      <c r="O55" s="8" t="s">
        <v>271</v>
      </c>
      <c r="P55" s="8" t="s">
        <v>268</v>
      </c>
      <c r="Q55" s="19" t="s">
        <v>354</v>
      </c>
    </row>
    <row r="56" spans="1:17" ht="120" x14ac:dyDescent="0.25">
      <c r="A56" s="2" t="s">
        <v>37</v>
      </c>
      <c r="B56" s="7" t="s">
        <v>92</v>
      </c>
      <c r="C56" s="3">
        <v>45049</v>
      </c>
      <c r="D56" s="26" t="s">
        <v>482</v>
      </c>
      <c r="E56" s="2" t="s">
        <v>103</v>
      </c>
      <c r="F56" s="24">
        <f>IFERROR(_xlfn.XLOOKUP(J56,MappaObiettivi[Codice Azione],MappaObiettivi[Asse]),"")</f>
        <v>1</v>
      </c>
      <c r="G56" s="2" t="str">
        <f>_xlfn.LET(_xlpm.x,TRIM(SUBSTITUTE(SUBSTITUTE($F56,CHAR(10),""),CHAR(13),"")),IF(_xlpm.x="","",IFERROR(_xlfn.XLOOKUP(IFERROR(VALUE(_xlpm.x),_xlpm.x),MappaObiettivi[Asse],MappaObiettivi[Descrizione Asse],"Non trovato"),"Non trovato")))</f>
        <v>Un’Europa più competitiva e intelligente</v>
      </c>
      <c r="H56" s="20" t="s">
        <v>367</v>
      </c>
      <c r="I56" s="2" t="str">
        <f>IF(TRIM(SUBSTITUTE(SUBSTITUTE($H56,CHAR(10),""),CHAR(13),""))="","",IFERROR(_xlfn.XLOOKUP(TRIM(SUBSTITUTE(SUBSTITUTE($H56,CHAR(10),""),CHAR(13),"")),MappaObiettivi[Obiettivo Specifico],MappaObiettivi[Descrizione Obiettivo Specifico],"Non trovato"),"Non trovato"))</f>
        <v>Competitività e crescita sostenibile delle PMI</v>
      </c>
      <c r="J56" s="20" t="s">
        <v>110</v>
      </c>
      <c r="K56" s="2" t="str">
        <f>IF(TRIM(SUBSTITUTE(SUBSTITUTE($J56,CHAR(10),""),CHAR(13),""))="","",IFERROR(_xlfn.XLOOKUP(TRIM(SUBSTITUTE(SUBSTITUTE($J56,CHAR(10),""),CHAR(13),"")),MappaObiettivi[Codice Azione],MappaObiettivi[Titolo Azione],"Non trovato"),"Non trovato"))</f>
        <v>Sostegno agli investimenti delle PMI</v>
      </c>
      <c r="L56" s="2" t="s">
        <v>182</v>
      </c>
      <c r="M56" s="2" t="s">
        <v>201</v>
      </c>
      <c r="N56" s="5">
        <v>6800000</v>
      </c>
      <c r="O56" s="8" t="s">
        <v>272</v>
      </c>
      <c r="P56" s="8" t="s">
        <v>311</v>
      </c>
      <c r="Q56" s="9" t="s">
        <v>274</v>
      </c>
    </row>
    <row r="57" spans="1:17" ht="105" x14ac:dyDescent="0.25">
      <c r="A57" s="2" t="s">
        <v>38</v>
      </c>
      <c r="B57" s="7" t="s">
        <v>93</v>
      </c>
      <c r="C57" s="3">
        <v>44923</v>
      </c>
      <c r="D57" s="26" t="s">
        <v>483</v>
      </c>
      <c r="E57" s="2" t="s">
        <v>104</v>
      </c>
      <c r="F57" s="24">
        <f>IFERROR(_xlfn.XLOOKUP(J57,MappaObiettivi[Codice Azione],MappaObiettivi[Asse]),"")</f>
        <v>2</v>
      </c>
      <c r="G57" s="2" t="str">
        <f>_xlfn.LET(_xlpm.x,TRIM(SUBSTITUTE(SUBSTITUTE($F57,CHAR(10),""),CHAR(13),"")),IF(_xlpm.x="","",IFERROR(_xlfn.XLOOKUP(IFERROR(VALUE(_xlpm.x),_xlpm.x),MappaObiettivi[Asse],MappaObiettivi[Descrizione Asse],"Non trovato"),"Non trovato")))</f>
        <v>Un’Europa più verde, a basse emissioni di carbonio e in transizione verso la decarbonizzazione e la resilienza</v>
      </c>
      <c r="H57" s="20" t="s">
        <v>365</v>
      </c>
      <c r="I57" s="2" t="str">
        <f>IF(TRIM(SUBSTITUTE(SUBSTITUTE($H57,CHAR(10),""),CHAR(13),""))="","",IFERROR(_xlfn.XLOOKUP(TRIM(SUBSTITUTE(SUBSTITUTE($H57,CHAR(10),""),CHAR(13),"")),MappaObiettivi[Obiettivo Specifico],MappaObiettivi[Descrizione Obiettivo Specifico],"Non trovato"),"Non trovato"))</f>
        <v>Efficienza energetica e riduzione delle emissioni</v>
      </c>
      <c r="J57" s="20" t="s">
        <v>128</v>
      </c>
      <c r="K57" s="2" t="str">
        <f>IF(TRIM(SUBSTITUTE(SUBSTITUTE($J57,CHAR(10),""),CHAR(13),""))="","",IFERROR(_xlfn.XLOOKUP(TRIM(SUBSTITUTE(SUBSTITUTE($J57,CHAR(10),""),CHAR(13),"")),MappaObiettivi[Codice Azione],MappaObiettivi[Titolo Azione],"Non trovato"),"Non trovato"))</f>
        <v>Sostegno all’efficientamento del patrimonio residenziale pubblico</v>
      </c>
      <c r="L57" s="2" t="s">
        <v>188</v>
      </c>
      <c r="M57" s="2" t="s">
        <v>225</v>
      </c>
      <c r="N57" s="5">
        <v>25000000</v>
      </c>
      <c r="O57" s="8" t="s">
        <v>273</v>
      </c>
      <c r="P57" s="8" t="s">
        <v>312</v>
      </c>
      <c r="Q57" s="19" t="s">
        <v>355</v>
      </c>
    </row>
    <row r="58" spans="1:17" ht="105" x14ac:dyDescent="0.25">
      <c r="A58" s="2" t="s">
        <v>39</v>
      </c>
      <c r="B58" s="7" t="s">
        <v>94</v>
      </c>
      <c r="C58" s="3">
        <v>44923</v>
      </c>
      <c r="D58" s="26" t="s">
        <v>484</v>
      </c>
      <c r="E58" s="2" t="s">
        <v>104</v>
      </c>
      <c r="F58" s="24">
        <f>IFERROR(_xlfn.XLOOKUP(J58,MappaObiettivi[Codice Azione],MappaObiettivi[Asse]),"")</f>
        <v>2</v>
      </c>
      <c r="G58" s="2" t="str">
        <f>_xlfn.LET(_xlpm.x,TRIM(SUBSTITUTE(SUBSTITUTE($F58,CHAR(10),""),CHAR(13),"")),IF(_xlpm.x="","",IFERROR(_xlfn.XLOOKUP(IFERROR(VALUE(_xlpm.x),_xlpm.x),MappaObiettivi[Asse],MappaObiettivi[Descrizione Asse],"Non trovato"),"Non trovato")))</f>
        <v>Un’Europa più verde, a basse emissioni di carbonio e in transizione verso la decarbonizzazione e la resilienza</v>
      </c>
      <c r="H58" s="20" t="s">
        <v>366</v>
      </c>
      <c r="I58" s="2" t="str">
        <f>IF(TRIM(SUBSTITUTE(SUBSTITUTE($H58,CHAR(10),""),CHAR(13),""))="","",IFERROR(_xlfn.XLOOKUP(TRIM(SUBSTITUTE(SUBSTITUTE($H58,CHAR(10),""),CHAR(13),"")),MappaObiettivi[Obiettivo Specifico],MappaObiettivi[Descrizione Obiettivo Specifico],"Non trovato"),"Non trovato"))</f>
        <v>Energie rinnovabili e comunità energetiche</v>
      </c>
      <c r="J58" s="20" t="s">
        <v>120</v>
      </c>
      <c r="K58" s="2" t="str">
        <f>IF(TRIM(SUBSTITUTE(SUBSTITUTE($J58,CHAR(10),""),CHAR(13),""))="","",IFERROR(_xlfn.XLOOKUP(TRIM(SUBSTITUTE(SUBSTITUTE($J58,CHAR(10),""),CHAR(13),"")),MappaObiettivi[Codice Azione],MappaObiettivi[Titolo Azione],"Non trovato"),"Non trovato"))</f>
        <v>Sostegno alla diffusione delle comunità energetiche</v>
      </c>
      <c r="L58" s="2" t="s">
        <v>189</v>
      </c>
      <c r="M58" s="2" t="s">
        <v>226</v>
      </c>
      <c r="N58" s="5" t="s">
        <v>232</v>
      </c>
      <c r="O58" s="8" t="s">
        <v>274</v>
      </c>
      <c r="P58" s="8" t="s">
        <v>274</v>
      </c>
      <c r="Q58" s="9" t="s">
        <v>274</v>
      </c>
    </row>
    <row r="59" spans="1:17" ht="75" x14ac:dyDescent="0.25">
      <c r="A59" s="2" t="s">
        <v>40</v>
      </c>
      <c r="B59" s="7" t="s">
        <v>95</v>
      </c>
      <c r="C59" s="3">
        <v>44923</v>
      </c>
      <c r="D59" s="26" t="s">
        <v>485</v>
      </c>
      <c r="E59" s="2" t="s">
        <v>104</v>
      </c>
      <c r="F59" s="24">
        <f>IFERROR(_xlfn.XLOOKUP(J59,MappaObiettivi[Codice Azione],MappaObiettivi[Asse]),"")</f>
        <v>2</v>
      </c>
      <c r="G59" s="2" t="str">
        <f>_xlfn.LET(_xlpm.x,TRIM(SUBSTITUTE(SUBSTITUTE($F59,CHAR(10),""),CHAR(13),"")),IF(_xlpm.x="","",IFERROR(_xlfn.XLOOKUP(IFERROR(VALUE(_xlpm.x),_xlpm.x),MappaObiettivi[Asse],MappaObiettivi[Descrizione Asse],"Non trovato"),"Non trovato")))</f>
        <v>Un’Europa più verde, a basse emissioni di carbonio e in transizione verso la decarbonizzazione e la resilienza</v>
      </c>
      <c r="H59" s="20" t="s">
        <v>365</v>
      </c>
      <c r="I59" s="2" t="str">
        <f>IF(TRIM(SUBSTITUTE(SUBSTITUTE($H59,CHAR(10),""),CHAR(13),""))="","",IFERROR(_xlfn.XLOOKUP(TRIM(SUBSTITUTE(SUBSTITUTE($H59,CHAR(10),""),CHAR(13),"")),MappaObiettivi[Obiettivo Specifico],MappaObiettivi[Descrizione Obiettivo Specifico],"Non trovato"),"Non trovato"))</f>
        <v>Efficienza energetica e riduzione delle emissioni</v>
      </c>
      <c r="J59" s="20" t="s">
        <v>122</v>
      </c>
      <c r="K59" s="2" t="str">
        <f>IF(TRIM(SUBSTITUTE(SUBSTITUTE($J59,CHAR(10),""),CHAR(13),""))="","",IFERROR(_xlfn.XLOOKUP(TRIM(SUBSTITUTE(SUBSTITUTE($J59,CHAR(10),""),CHAR(13),"")),MappaObiettivi[Codice Azione],MappaObiettivi[Titolo Azione],"Non trovato"),"Non trovato"))</f>
        <v>Sostegno a interventi di ristrutturazione e riqualificazione per l’efficientamento energetico di strutture e impianti pubblici</v>
      </c>
      <c r="L59" s="2" t="s">
        <v>190</v>
      </c>
      <c r="M59" s="2" t="s">
        <v>227</v>
      </c>
      <c r="N59" s="5">
        <v>25000000</v>
      </c>
      <c r="O59" s="8" t="s">
        <v>275</v>
      </c>
      <c r="P59" s="8" t="s">
        <v>313</v>
      </c>
      <c r="Q59" s="19" t="s">
        <v>356</v>
      </c>
    </row>
    <row r="60" spans="1:17" ht="60" x14ac:dyDescent="0.25">
      <c r="A60" s="2" t="s">
        <v>526</v>
      </c>
      <c r="B60" s="7" t="s">
        <v>96</v>
      </c>
      <c r="C60" s="3">
        <v>44910</v>
      </c>
      <c r="D60" s="26" t="s">
        <v>486</v>
      </c>
      <c r="E60" s="2" t="s">
        <v>103</v>
      </c>
      <c r="F60" s="24">
        <f>IFERROR(_xlfn.XLOOKUP(J60,MappaObiettivi[Codice Azione],MappaObiettivi[Asse]),"")</f>
        <v>1</v>
      </c>
      <c r="G60" s="2" t="str">
        <f>_xlfn.LET(_xlpm.x,TRIM(SUBSTITUTE(SUBSTITUTE($F60,CHAR(10),""),CHAR(13),"")),IF(_xlpm.x="","",IFERROR(_xlfn.XLOOKUP(IFERROR(VALUE(_xlpm.x),_xlpm.x),MappaObiettivi[Asse],MappaObiettivi[Descrizione Asse],"Non trovato"),"Non trovato")))</f>
        <v>Un’Europa più competitiva e intelligente</v>
      </c>
      <c r="H60" s="20" t="s">
        <v>368</v>
      </c>
      <c r="I60" s="2" t="str">
        <f>IF(TRIM(SUBSTITUTE(SUBSTITUTE($H60,CHAR(10),""),CHAR(13),""))="","",IFERROR(_xlfn.XLOOKUP(TRIM(SUBSTITUTE(SUBSTITUTE($H60,CHAR(10),""),CHAR(13),"")),MappaObiettivi[Obiettivo Specifico],MappaObiettivi[Descrizione Obiettivo Specifico],"Non trovato"),"Non trovato"))</f>
        <v>Competenze per S3, transizione industriale e imprenditorialità</v>
      </c>
      <c r="J60" s="20" t="s">
        <v>108</v>
      </c>
      <c r="K60" s="2" t="str">
        <f>IF(TRIM(SUBSTITUTE(SUBSTITUTE($J60,CHAR(10),""),CHAR(13),""))="","",IFERROR(_xlfn.XLOOKUP(TRIM(SUBSTITUTE(SUBSTITUTE($J60,CHAR(10),""),CHAR(13),"")),MappaObiettivi[Codice Azione],MappaObiettivi[Titolo Azione],"Non trovato"),"Non trovato"))</f>
        <v>Sostegno allo sviluppo delle competenze per la transizione industriale e la sostenibilità delle imprese</v>
      </c>
      <c r="L60" s="2" t="s">
        <v>191</v>
      </c>
      <c r="M60" s="2" t="s">
        <v>228</v>
      </c>
      <c r="N60" s="5">
        <v>5000000</v>
      </c>
      <c r="O60" s="8" t="s">
        <v>276</v>
      </c>
      <c r="P60" s="8" t="s">
        <v>288</v>
      </c>
      <c r="Q60" s="19" t="s">
        <v>357</v>
      </c>
    </row>
    <row r="61" spans="1:17" ht="105" x14ac:dyDescent="0.25">
      <c r="A61" s="2" t="s">
        <v>41</v>
      </c>
      <c r="B61" s="7" t="s">
        <v>97</v>
      </c>
      <c r="C61" s="3">
        <v>44910</v>
      </c>
      <c r="D61" s="26" t="s">
        <v>487</v>
      </c>
      <c r="E61" s="2" t="s">
        <v>105</v>
      </c>
      <c r="F61" s="24">
        <f>IFERROR(_xlfn.XLOOKUP(J61,MappaObiettivi[Codice Azione],MappaObiettivi[Asse]),"")</f>
        <v>2</v>
      </c>
      <c r="G61" s="2" t="str">
        <f>_xlfn.LET(_xlpm.x,TRIM(SUBSTITUTE(SUBSTITUTE($F61,CHAR(10),""),CHAR(13),"")),IF(_xlpm.x="","",IFERROR(_xlfn.XLOOKUP(IFERROR(VALUE(_xlpm.x),_xlpm.x),MappaObiettivi[Asse],MappaObiettivi[Descrizione Asse],"Non trovato"),"Non trovato")))</f>
        <v>Un’Europa più verde, a basse emissioni di carbonio e in transizione verso la decarbonizzazione e la resilienza</v>
      </c>
      <c r="H61" s="20" t="s">
        <v>365</v>
      </c>
      <c r="I61" s="2" t="str">
        <f>IF(TRIM(SUBSTITUTE(SUBSTITUTE($H61,CHAR(10),""),CHAR(13),""))="","",IFERROR(_xlfn.XLOOKUP(TRIM(SUBSTITUTE(SUBSTITUTE($H61,CHAR(10),""),CHAR(13),"")),MappaObiettivi[Obiettivo Specifico],MappaObiettivi[Descrizione Obiettivo Specifico],"Non trovato"),"Non trovato"))</f>
        <v>Efficienza energetica e riduzione delle emissioni</v>
      </c>
      <c r="J61" s="20" t="s">
        <v>115</v>
      </c>
      <c r="K61" s="2" t="str">
        <f>IF(TRIM(SUBSTITUTE(SUBSTITUTE($J61,CHAR(10),""),CHAR(13),""))="","",IFERROR(_xlfn.XLOOKUP(TRIM(SUBSTITUTE(SUBSTITUTE($J61,CHAR(10),""),CHAR(13),"")),MappaObiettivi[Codice Azione],MappaObiettivi[Titolo Azione],"Non trovato"),"Non trovato"))</f>
        <v>Sostegno all’efficientamento energetico degli edifici e/o impianti produttivi delle imprese</v>
      </c>
      <c r="L61" s="2" t="s">
        <v>192</v>
      </c>
      <c r="M61" s="2" t="s">
        <v>229</v>
      </c>
      <c r="N61" s="5">
        <v>65000000</v>
      </c>
      <c r="O61" s="8" t="s">
        <v>277</v>
      </c>
      <c r="P61" s="8" t="s">
        <v>102</v>
      </c>
      <c r="Q61" s="19" t="s">
        <v>358</v>
      </c>
    </row>
    <row r="62" spans="1:17" ht="120" x14ac:dyDescent="0.25">
      <c r="A62" s="2" t="s">
        <v>42</v>
      </c>
      <c r="B62" s="7" t="s">
        <v>97</v>
      </c>
      <c r="C62" s="3">
        <v>44910</v>
      </c>
      <c r="D62" s="26" t="s">
        <v>487</v>
      </c>
      <c r="E62" s="2" t="s">
        <v>105</v>
      </c>
      <c r="F62" s="24">
        <f>IFERROR(_xlfn.XLOOKUP(J62,MappaObiettivi[Codice Azione],MappaObiettivi[Asse]),"")</f>
        <v>1</v>
      </c>
      <c r="G62" s="2" t="str">
        <f>_xlfn.LET(_xlpm.x,TRIM(SUBSTITUTE(SUBSTITUTE($F62,CHAR(10),""),CHAR(13),"")),IF(_xlpm.x="","",IFERROR(_xlfn.XLOOKUP(IFERROR(VALUE(_xlpm.x),_xlpm.x),MappaObiettivi[Asse],MappaObiettivi[Descrizione Asse],"Non trovato"),"Non trovato")))</f>
        <v>Un’Europa più competitiva e intelligente</v>
      </c>
      <c r="H62" s="20" t="s">
        <v>367</v>
      </c>
      <c r="I62" s="2" t="str">
        <f>IF(TRIM(SUBSTITUTE(SUBSTITUTE($H62,CHAR(10),""),CHAR(13),""))="","",IFERROR(_xlfn.XLOOKUP(TRIM(SUBSTITUTE(SUBSTITUTE($H62,CHAR(10),""),CHAR(13),"")),MappaObiettivi[Obiettivo Specifico],MappaObiettivi[Descrizione Obiettivo Specifico],"Non trovato"),"Non trovato"))</f>
        <v>Competitività e crescita sostenibile delle PMI</v>
      </c>
      <c r="J62" s="20" t="s">
        <v>110</v>
      </c>
      <c r="K62" s="2" t="str">
        <f>IF(TRIM(SUBSTITUTE(SUBSTITUTE($J62,CHAR(10),""),CHAR(13),""))="","",IFERROR(_xlfn.XLOOKUP(TRIM(SUBSTITUTE(SUBSTITUTE($J62,CHAR(10),""),CHAR(13),"")),MappaObiettivi[Codice Azione],MappaObiettivi[Titolo Azione],"Non trovato"),"Non trovato"))</f>
        <v>Sostegno agli investimenti delle PMI</v>
      </c>
      <c r="L62" s="2" t="s">
        <v>193</v>
      </c>
      <c r="M62" s="2" t="s">
        <v>230</v>
      </c>
      <c r="N62" s="5">
        <v>115000000</v>
      </c>
      <c r="O62" s="8" t="s">
        <v>278</v>
      </c>
      <c r="P62" s="8" t="s">
        <v>288</v>
      </c>
      <c r="Q62" s="19" t="s">
        <v>359</v>
      </c>
    </row>
    <row r="63" spans="1:17" ht="120" x14ac:dyDescent="0.25">
      <c r="A63" s="2" t="s">
        <v>527</v>
      </c>
      <c r="B63" s="7" t="s">
        <v>98</v>
      </c>
      <c r="C63" s="3">
        <v>44910</v>
      </c>
      <c r="D63" s="26" t="s">
        <v>491</v>
      </c>
      <c r="E63" s="2" t="s">
        <v>105</v>
      </c>
      <c r="F63" s="24">
        <f>IFERROR(_xlfn.XLOOKUP(J63,MappaObiettivi[Codice Azione],MappaObiettivi[Asse]),"")</f>
        <v>1</v>
      </c>
      <c r="G63" s="2" t="str">
        <f>_xlfn.LET(_xlpm.x,TRIM(SUBSTITUTE(SUBSTITUTE($F63,CHAR(10),""),CHAR(13),"")),IF(_xlpm.x="","",IFERROR(_xlfn.XLOOKUP(IFERROR(VALUE(_xlpm.x),_xlpm.x),MappaObiettivi[Asse],MappaObiettivi[Descrizione Asse],"Non trovato"),"Non trovato")))</f>
        <v>Un’Europa più competitiva e intelligente</v>
      </c>
      <c r="H63" s="20" t="s">
        <v>367</v>
      </c>
      <c r="I63" s="2" t="str">
        <f>IF(TRIM(SUBSTITUTE(SUBSTITUTE($H63,CHAR(10),""),CHAR(13),""))="","",IFERROR(_xlfn.XLOOKUP(TRIM(SUBSTITUTE(SUBSTITUTE($H63,CHAR(10),""),CHAR(13),"")),MappaObiettivi[Obiettivo Specifico],MappaObiettivi[Descrizione Obiettivo Specifico],"Non trovato"),"Non trovato"))</f>
        <v>Competitività e crescita sostenibile delle PMI</v>
      </c>
      <c r="J63" s="20" t="s">
        <v>110</v>
      </c>
      <c r="K63" s="2" t="str">
        <f>IF(TRIM(SUBSTITUTE(SUBSTITUTE($J63,CHAR(10),""),CHAR(13),""))="","",IFERROR(_xlfn.XLOOKUP(TRIM(SUBSTITUTE(SUBSTITUTE($J63,CHAR(10),""),CHAR(13),"")),MappaObiettivi[Codice Azione],MappaObiettivi[Titolo Azione],"Non trovato"),"Non trovato"))</f>
        <v>Sostegno agli investimenti delle PMI</v>
      </c>
      <c r="L63" s="2" t="s">
        <v>194</v>
      </c>
      <c r="M63" s="2" t="s">
        <v>201</v>
      </c>
      <c r="N63" s="5">
        <v>30000000</v>
      </c>
      <c r="O63" s="8" t="s">
        <v>279</v>
      </c>
      <c r="P63" s="8" t="s">
        <v>314</v>
      </c>
      <c r="Q63" s="19" t="s">
        <v>360</v>
      </c>
    </row>
    <row r="64" spans="1:17" ht="135" x14ac:dyDescent="0.25">
      <c r="A64" s="2" t="s">
        <v>43</v>
      </c>
      <c r="B64" s="7" t="s">
        <v>99</v>
      </c>
      <c r="C64" s="3">
        <v>44886</v>
      </c>
      <c r="D64" s="26" t="s">
        <v>488</v>
      </c>
      <c r="E64" s="2" t="s">
        <v>103</v>
      </c>
      <c r="F64" s="24">
        <f>IFERROR(_xlfn.XLOOKUP(J64,MappaObiettivi[Codice Azione],MappaObiettivi[Asse]),"")</f>
        <v>1</v>
      </c>
      <c r="G64" s="2" t="str">
        <f>_xlfn.LET(_xlpm.x,TRIM(SUBSTITUTE(SUBSTITUTE($F64,CHAR(10),""),CHAR(13),"")),IF(_xlpm.x="","",IFERROR(_xlfn.XLOOKUP(IFERROR(VALUE(_xlpm.x),_xlpm.x),MappaObiettivi[Asse],MappaObiettivi[Descrizione Asse],"Non trovato"),"Non trovato")))</f>
        <v>Un’Europa più competitiva e intelligente</v>
      </c>
      <c r="H64" s="20" t="s">
        <v>367</v>
      </c>
      <c r="I64" s="2" t="str">
        <f>IF(TRIM(SUBSTITUTE(SUBSTITUTE($H64,CHAR(10),""),CHAR(13),""))="","",IFERROR(_xlfn.XLOOKUP(TRIM(SUBSTITUTE(SUBSTITUTE($H64,CHAR(10),""),CHAR(13),"")),MappaObiettivi[Obiettivo Specifico],MappaObiettivi[Descrizione Obiettivo Specifico],"Non trovato"),"Non trovato"))</f>
        <v>Competitività e crescita sostenibile delle PMI</v>
      </c>
      <c r="J64" s="20" t="s">
        <v>118</v>
      </c>
      <c r="K64" s="2" t="str">
        <f>IF(TRIM(SUBSTITUTE(SUBSTITUTE($J64,CHAR(10),""),CHAR(13),""))="","",IFERROR(_xlfn.XLOOKUP(TRIM(SUBSTITUTE(SUBSTITUTE($J64,CHAR(10),""),CHAR(13),"")),MappaObiettivi[Codice Azione],MappaObiettivi[Titolo Azione],"Non trovato"),"Non trovato"))</f>
        <v>Sostegno all’accesso al credito</v>
      </c>
      <c r="L64" s="2" t="s">
        <v>195</v>
      </c>
      <c r="M64" s="2" t="s">
        <v>231</v>
      </c>
      <c r="N64" s="5">
        <v>40000000</v>
      </c>
      <c r="O64" s="8" t="s">
        <v>280</v>
      </c>
      <c r="P64" s="8" t="s">
        <v>315</v>
      </c>
      <c r="Q64" s="19" t="s">
        <v>361</v>
      </c>
    </row>
    <row r="65" spans="1:17" ht="75" x14ac:dyDescent="0.25">
      <c r="A65" s="2" t="s">
        <v>44</v>
      </c>
      <c r="B65" s="7" t="s">
        <v>100</v>
      </c>
      <c r="C65" s="3">
        <v>44858</v>
      </c>
      <c r="D65" s="26" t="s">
        <v>489</v>
      </c>
      <c r="E65" s="2" t="s">
        <v>103</v>
      </c>
      <c r="F65" s="24">
        <f>IFERROR(_xlfn.XLOOKUP(J65,MappaObiettivi[Codice Azione],MappaObiettivi[Asse]),"")</f>
        <v>1</v>
      </c>
      <c r="G65" s="2" t="str">
        <f>_xlfn.LET(_xlpm.x,TRIM(SUBSTITUTE(SUBSTITUTE($F65,CHAR(10),""),CHAR(13),"")),IF(_xlpm.x="","",IFERROR(_xlfn.XLOOKUP(IFERROR(VALUE(_xlpm.x),_xlpm.x),MappaObiettivi[Asse],MappaObiettivi[Descrizione Asse],"Non trovato"),"Non trovato")))</f>
        <v>Un’Europa più competitiva e intelligente</v>
      </c>
      <c r="H65" s="20" t="s">
        <v>367</v>
      </c>
      <c r="I65" s="2" t="str">
        <f>IF(TRIM(SUBSTITUTE(SUBSTITUTE($H65,CHAR(10),""),CHAR(13),""))="","",IFERROR(_xlfn.XLOOKUP(TRIM(SUBSTITUTE(SUBSTITUTE($H65,CHAR(10),""),CHAR(13),"")),MappaObiettivi[Obiettivo Specifico],MappaObiettivi[Descrizione Obiettivo Specifico],"Non trovato"),"Non trovato"))</f>
        <v>Competitività e crescita sostenibile delle PMI</v>
      </c>
      <c r="J65" s="20" t="s">
        <v>117</v>
      </c>
      <c r="K65" s="2" t="str">
        <f>IF(TRIM(SUBSTITUTE(SUBSTITUTE($J65,CHAR(10),""),CHAR(13),""))="","",IFERROR(_xlfn.XLOOKUP(TRIM(SUBSTITUTE(SUBSTITUTE($J65,CHAR(10),""),CHAR(13),"")),MappaObiettivi[Codice Azione],MappaObiettivi[Titolo Azione],"Non trovato"),"Non trovato"))</f>
        <v>Sostegno allo sviluppo dell’internazionalizzazione delle PMI lombarde ed all’attrazione di investimenti esteri</v>
      </c>
      <c r="L65" s="2" t="s">
        <v>196</v>
      </c>
      <c r="M65" s="2" t="s">
        <v>201</v>
      </c>
      <c r="N65" s="5">
        <v>7000000</v>
      </c>
      <c r="O65" s="8" t="s">
        <v>281</v>
      </c>
      <c r="P65" s="8" t="s">
        <v>274</v>
      </c>
      <c r="Q65" s="19" t="s">
        <v>362</v>
      </c>
    </row>
    <row r="66" spans="1:17" ht="60" x14ac:dyDescent="0.25">
      <c r="A66" s="2" t="s">
        <v>45</v>
      </c>
      <c r="B66" s="7" t="s">
        <v>101</v>
      </c>
      <c r="C66" s="3">
        <v>44851</v>
      </c>
      <c r="D66" s="26" t="s">
        <v>490</v>
      </c>
      <c r="E66" s="2" t="s">
        <v>103</v>
      </c>
      <c r="F66" s="24">
        <f>IFERROR(_xlfn.XLOOKUP(J66,MappaObiettivi[Codice Azione],MappaObiettivi[Asse]),"")</f>
        <v>1</v>
      </c>
      <c r="G66" s="2" t="str">
        <f>_xlfn.LET(_xlpm.x,TRIM(SUBSTITUTE(SUBSTITUTE($F66,CHAR(10),""),CHAR(13),"")),IF(_xlpm.x="","",IFERROR(_xlfn.XLOOKUP(IFERROR(VALUE(_xlpm.x),_xlpm.x),MappaObiettivi[Asse],MappaObiettivi[Descrizione Asse],"Non trovato"),"Non trovato")))</f>
        <v>Un’Europa più competitiva e intelligente</v>
      </c>
      <c r="H66" s="20" t="s">
        <v>369</v>
      </c>
      <c r="I66" s="2" t="str">
        <f>IF(TRIM(SUBSTITUTE(SUBSTITUTE($H66,CHAR(10),""),CHAR(13),""))="","",IFERROR(_xlfn.XLOOKUP(TRIM(SUBSTITUTE(SUBSTITUTE($H66,CHAR(10),""),CHAR(13),"")),MappaObiettivi[Obiettivo Specifico],MappaObiettivi[Descrizione Obiettivo Specifico],"Non trovato"),"Non trovato"))</f>
        <v>Ricerca, innovazione e tecnologie avanzate</v>
      </c>
      <c r="J66" s="20" t="s">
        <v>126</v>
      </c>
      <c r="K66" s="2" t="str">
        <f>IF(TRIM(SUBSTITUTE(SUBSTITUTE($J66,CHAR(10),""),CHAR(13),""))="","",IFERROR(_xlfn.XLOOKUP(TRIM(SUBSTITUTE(SUBSTITUTE($J66,CHAR(10),""),CHAR(13),"")),MappaObiettivi[Codice Azione],MappaObiettivi[Titolo Azione],"Non trovato"),"Non trovato"))</f>
        <v>Sostegno agli investimenti in ricerca, sviluppo e innovazione</v>
      </c>
      <c r="L66" s="2" t="s">
        <v>197</v>
      </c>
      <c r="M66" s="2" t="s">
        <v>201</v>
      </c>
      <c r="N66" s="5">
        <v>27197000</v>
      </c>
      <c r="O66" s="8" t="s">
        <v>282</v>
      </c>
      <c r="P66" s="8" t="s">
        <v>316</v>
      </c>
      <c r="Q66" s="19" t="s">
        <v>363</v>
      </c>
    </row>
  </sheetData>
  <autoFilter ref="A2:Q66" xr:uid="{00000000-0001-0000-0000-000000000000}">
    <sortState xmlns:xlrd2="http://schemas.microsoft.com/office/spreadsheetml/2017/richdata2" ref="A3:Q66">
      <sortCondition descending="1" ref="C2:C66"/>
    </sortState>
  </autoFilter>
  <sortState xmlns:xlrd2="http://schemas.microsoft.com/office/spreadsheetml/2017/richdata2" ref="A7:Q66">
    <sortCondition ref="H66"/>
  </sortState>
  <hyperlinks>
    <hyperlink ref="Q14" r:id="rId1" xr:uid="{00000000-0004-0000-0000-000007000000}"/>
    <hyperlink ref="Q15" r:id="rId2" xr:uid="{00000000-0004-0000-0000-000008000000}"/>
    <hyperlink ref="Q17" r:id="rId3" xr:uid="{00000000-0004-0000-0000-00000B000000}"/>
    <hyperlink ref="Q18" r:id="rId4" xr:uid="{00000000-0004-0000-0000-00000D000000}"/>
    <hyperlink ref="Q19" r:id="rId5" xr:uid="{00000000-0004-0000-0000-00000F000000}"/>
    <hyperlink ref="Q20" r:id="rId6" xr:uid="{00000000-0004-0000-0000-000011000000}"/>
    <hyperlink ref="Q21" r:id="rId7" xr:uid="{00000000-0004-0000-0000-000013000000}"/>
    <hyperlink ref="Q22" r:id="rId8" xr:uid="{00000000-0004-0000-0000-000015000000}"/>
    <hyperlink ref="Q23" r:id="rId9" xr:uid="{00000000-0004-0000-0000-000017000000}"/>
    <hyperlink ref="Q24" r:id="rId10" xr:uid="{00000000-0004-0000-0000-000019000000}"/>
    <hyperlink ref="Q25" r:id="rId11" xr:uid="{00000000-0004-0000-0000-00001B000000}"/>
    <hyperlink ref="Q26" r:id="rId12" xr:uid="{00000000-0004-0000-0000-00001D000000}"/>
    <hyperlink ref="Q27" r:id="rId13" xr:uid="{00000000-0004-0000-0000-00001F000000}"/>
    <hyperlink ref="Q28" r:id="rId14" xr:uid="{00000000-0004-0000-0000-000021000000}"/>
    <hyperlink ref="Q29" r:id="rId15" xr:uid="{00000000-0004-0000-0000-000023000000}"/>
    <hyperlink ref="Q30" r:id="rId16" xr:uid="{00000000-0004-0000-0000-000025000000}"/>
    <hyperlink ref="Q31" r:id="rId17" xr:uid="{00000000-0004-0000-0000-000027000000}"/>
    <hyperlink ref="Q33" r:id="rId18" xr:uid="{00000000-0004-0000-0000-00002A000000}"/>
    <hyperlink ref="Q34" r:id="rId19" xr:uid="{00000000-0004-0000-0000-00002C000000}"/>
    <hyperlink ref="Q35" r:id="rId20" xr:uid="{00000000-0004-0000-0000-00002E000000}"/>
    <hyperlink ref="Q36" r:id="rId21" xr:uid="{00000000-0004-0000-0000-000030000000}"/>
    <hyperlink ref="Q37" r:id="rId22" xr:uid="{00000000-0004-0000-0000-000032000000}"/>
    <hyperlink ref="Q38" r:id="rId23" xr:uid="{00000000-0004-0000-0000-000034000000}"/>
    <hyperlink ref="Q39" r:id="rId24" xr:uid="{00000000-0004-0000-0000-000036000000}"/>
    <hyperlink ref="Q40" r:id="rId25" xr:uid="{00000000-0004-0000-0000-000038000000}"/>
    <hyperlink ref="Q41" r:id="rId26" xr:uid="{00000000-0004-0000-0000-00003A000000}"/>
    <hyperlink ref="Q42" r:id="rId27" xr:uid="{00000000-0004-0000-0000-00003B000000}"/>
    <hyperlink ref="Q43" r:id="rId28" xr:uid="{00000000-0004-0000-0000-00003D000000}"/>
    <hyperlink ref="Q44" r:id="rId29" xr:uid="{00000000-0004-0000-0000-00003F000000}"/>
    <hyperlink ref="Q45" r:id="rId30" xr:uid="{00000000-0004-0000-0000-000041000000}"/>
    <hyperlink ref="Q47" r:id="rId31" xr:uid="{00000000-0004-0000-0000-000044000000}"/>
    <hyperlink ref="Q49" r:id="rId32" xr:uid="{00000000-0004-0000-0000-000047000000}"/>
    <hyperlink ref="Q50" r:id="rId33" xr:uid="{00000000-0004-0000-0000-000049000000}"/>
    <hyperlink ref="Q51" r:id="rId34" xr:uid="{00000000-0004-0000-0000-00004B000000}"/>
    <hyperlink ref="Q52" r:id="rId35" xr:uid="{00000000-0004-0000-0000-00004D000000}"/>
    <hyperlink ref="Q53" r:id="rId36" xr:uid="{00000000-0004-0000-0000-00004F000000}"/>
    <hyperlink ref="Q54" r:id="rId37" xr:uid="{00000000-0004-0000-0000-000051000000}"/>
    <hyperlink ref="Q55" r:id="rId38" xr:uid="{00000000-0004-0000-0000-000053000000}"/>
    <hyperlink ref="Q57" r:id="rId39" xr:uid="{00000000-0004-0000-0000-000056000000}"/>
    <hyperlink ref="Q59" r:id="rId40" xr:uid="{00000000-0004-0000-0000-000059000000}"/>
    <hyperlink ref="Q60" r:id="rId41" xr:uid="{00000000-0004-0000-0000-00005B000000}"/>
    <hyperlink ref="Q61" r:id="rId42" xr:uid="{00000000-0004-0000-0000-00005D000000}"/>
    <hyperlink ref="Q62" r:id="rId43" xr:uid="{00000000-0004-0000-0000-00005F000000}"/>
    <hyperlink ref="Q63" r:id="rId44" xr:uid="{00000000-0004-0000-0000-000060000000}"/>
    <hyperlink ref="Q64" r:id="rId45" xr:uid="{00000000-0004-0000-0000-000062000000}"/>
    <hyperlink ref="Q65" r:id="rId46" xr:uid="{00000000-0004-0000-0000-000064000000}"/>
    <hyperlink ref="Q66" r:id="rId47" xr:uid="{00000000-0004-0000-0000-000066000000}"/>
    <hyperlink ref="Q13" r:id="rId48" xr:uid="{7542A732-187C-4CD6-924B-EC622BA54057}"/>
    <hyperlink ref="Q12" r:id="rId49" xr:uid="{74025F41-6F8A-4317-9CF7-A2DEF84F0935}"/>
    <hyperlink ref="D64" r:id="rId50" xr:uid="{DD878E03-A494-4854-85B9-2015BF56D135}"/>
    <hyperlink ref="D66" r:id="rId51" xr:uid="{8F06B248-A55E-406F-B476-88C392CC0FED}"/>
    <hyperlink ref="D63" r:id="rId52" xr:uid="{A0AF9C1B-6810-42ED-B48B-39B2A96CDEDD}"/>
    <hyperlink ref="Q5" xr:uid="{67BE47D6-DCE1-4DF5-AAD7-6CAB2B6C6BC5}"/>
    <hyperlink ref="Q11" r:id="rId53" xr:uid="{6A1F456D-5E2E-4D30-8BC6-CEA5919C1AA4}"/>
    <hyperlink ref="D3" r:id="rId54" xr:uid="{5BEA6465-C97D-4DE6-B038-6BCD9A4E5FD3}"/>
    <hyperlink ref="D4" r:id="rId55" xr:uid="{7D9EFFA1-68FF-4BD1-ABC6-1336AD3F3826}"/>
    <hyperlink ref="D5" r:id="rId56" xr:uid="{FB4E3271-A9DE-4C03-A73F-7DFE2A6B6499}"/>
    <hyperlink ref="D6" r:id="rId57" xr:uid="{E31D15FE-F07B-4C72-8A68-02B3C4801EAC}"/>
    <hyperlink ref="D7" r:id="rId58" xr:uid="{BD4F7E09-0455-4D42-8ACC-6E19962750DF}"/>
    <hyperlink ref="D8" r:id="rId59" xr:uid="{FD30772C-1878-4213-B1B0-F903D347B6C2}"/>
    <hyperlink ref="D9" r:id="rId60" xr:uid="{5744B676-716A-4441-8E41-22DD618F6589}"/>
    <hyperlink ref="D10" r:id="rId61" xr:uid="{444E0C75-BBA9-4BE5-BAB9-3D62CE9A4280}"/>
    <hyperlink ref="D11" r:id="rId62" xr:uid="{E396E15A-D091-4D30-8A08-19DBB4EF3A25}"/>
    <hyperlink ref="D12" r:id="rId63" xr:uid="{C4DCFDA1-E5D2-40E4-9DC4-EB1982F9B3C4}"/>
    <hyperlink ref="D13" r:id="rId64" xr:uid="{99F5F0C3-77B7-41A3-969A-EAF3960E03E3}"/>
    <hyperlink ref="D14" r:id="rId65" xr:uid="{1E34A9A2-E4A8-4703-BD89-122949D8C026}"/>
    <hyperlink ref="D16" r:id="rId66" xr:uid="{6A982934-B716-47F7-968F-E779A08EBC8E}"/>
    <hyperlink ref="D18" r:id="rId67" xr:uid="{974BD6D7-72F2-4A1B-AC30-D88F7D070B72}"/>
    <hyperlink ref="D19" r:id="rId68" xr:uid="{162F0A0D-DBD0-4A14-B23E-D02F99EEB24C}"/>
    <hyperlink ref="D20" r:id="rId69" xr:uid="{63288E37-B2F0-49DD-BB2B-A0A2D577DD77}"/>
    <hyperlink ref="D21" r:id="rId70" xr:uid="{340017AA-1FE8-4EBF-BC25-6833CB746C8D}"/>
    <hyperlink ref="D22" r:id="rId71" xr:uid="{BA89AC41-3070-47EA-B410-BE824CFFDD62}"/>
    <hyperlink ref="D23" r:id="rId72" xr:uid="{78B3B63D-A843-444E-90A6-21BA80783D83}"/>
    <hyperlink ref="D24" r:id="rId73" xr:uid="{18318470-77FE-4E10-8FDE-0083EF32F147}"/>
    <hyperlink ref="D25" r:id="rId74" xr:uid="{D3476036-E81F-4DA0-A838-A49C31CB06A5}"/>
    <hyperlink ref="D26" r:id="rId75" xr:uid="{C44A1A71-33C1-4D69-B2C2-E0E1EBDFFB94}"/>
    <hyperlink ref="D27" r:id="rId76" xr:uid="{D074BA63-A6B1-4A2C-BC47-AA67AC21AFD1}"/>
    <hyperlink ref="D28" r:id="rId77" xr:uid="{692286EC-D830-4978-91E3-A95F2057E3CD}"/>
    <hyperlink ref="D29" r:id="rId78" xr:uid="{25B36AF9-B002-4766-B03C-25ECCFE0271B}"/>
    <hyperlink ref="D30" r:id="rId79" xr:uid="{125FB146-10A1-4B52-A60A-E75C463701BA}"/>
    <hyperlink ref="D31" r:id="rId80" xr:uid="{3CA59AFD-774E-472F-8892-5FF69585F85C}"/>
    <hyperlink ref="D32" r:id="rId81" xr:uid="{0CC27344-4C06-488E-BD99-12A9A7E765A5}"/>
    <hyperlink ref="D33" r:id="rId82" xr:uid="{1AF1CA7D-C977-4C65-9C79-A635D8AECD4E}"/>
    <hyperlink ref="D34" r:id="rId83" xr:uid="{AD3DBAB4-0845-4E8E-978A-96AB6F10F730}"/>
    <hyperlink ref="D35" r:id="rId84" xr:uid="{A85DEA0F-D3C0-4CDD-9B20-787458E24196}"/>
    <hyperlink ref="D36" r:id="rId85" xr:uid="{F3E43C71-5139-4807-AFEC-8F3F60EA1F2B}"/>
    <hyperlink ref="D37" r:id="rId86" xr:uid="{E419869D-4BC3-4107-8B48-5437CB6214A7}"/>
    <hyperlink ref="D38" r:id="rId87" xr:uid="{08B7BE85-6A9B-4B89-8A74-454A03F693CC}"/>
    <hyperlink ref="D39" r:id="rId88" xr:uid="{60B04585-E325-4D84-8C9F-A58DA1AD9675}"/>
    <hyperlink ref="D40" r:id="rId89" xr:uid="{83B5909F-4A8B-4DC0-A2D6-163466583536}"/>
    <hyperlink ref="D41" r:id="rId90" xr:uid="{CE842AD9-47D3-4B0E-A7C2-47AB7331AA99}"/>
    <hyperlink ref="D43" r:id="rId91" xr:uid="{CA5DF720-4616-4121-B3C8-BC97A2269B79}"/>
    <hyperlink ref="D45" r:id="rId92" xr:uid="{7FBD89AB-1C8E-4525-BB86-B4225E936390}"/>
    <hyperlink ref="D46" r:id="rId93" xr:uid="{95955023-5D20-4B46-97F9-682900E13056}"/>
    <hyperlink ref="D47" r:id="rId94" xr:uid="{F0B49547-15F9-4F52-9635-48EA8206B11C}"/>
    <hyperlink ref="D48" r:id="rId95" xr:uid="{B8ABC58C-1F8D-47C0-B34E-B225210DA28F}"/>
    <hyperlink ref="D49" r:id="rId96" xr:uid="{6DCA87AC-9162-493D-983F-799371EB8FAF}"/>
    <hyperlink ref="D50" r:id="rId97" xr:uid="{E73FF3D4-359D-489B-8C81-A66C900B9389}"/>
    <hyperlink ref="D51" r:id="rId98" xr:uid="{15372FA5-EB49-45C6-9B12-BD0A8C277F29}"/>
    <hyperlink ref="D52" r:id="rId99" xr:uid="{0C20745B-19AF-412C-9D79-74B3F3D6CD66}"/>
    <hyperlink ref="D53" r:id="rId100" xr:uid="{4963B409-98D6-46B8-8AD1-1FFE919898AC}"/>
    <hyperlink ref="D54" r:id="rId101" xr:uid="{981F5FE4-AF78-4A85-962B-5733012AA793}"/>
    <hyperlink ref="D55" r:id="rId102" xr:uid="{0E70707A-38B2-4906-90E7-BD1066ECD947}"/>
    <hyperlink ref="D56" r:id="rId103" xr:uid="{E69F6484-9643-4956-B87A-8DBB1590EF9A}"/>
    <hyperlink ref="D57" r:id="rId104" xr:uid="{E13042C8-EBC7-46A7-9743-8C04C306F14C}"/>
    <hyperlink ref="D58" r:id="rId105" xr:uid="{31211891-0095-43BE-B3FD-6DB40A9D181D}"/>
    <hyperlink ref="D59" r:id="rId106" xr:uid="{D1A37794-A488-4BC3-A71A-48A346F2B519}"/>
    <hyperlink ref="D60" r:id="rId107" xr:uid="{BD92B697-E2C4-406F-BBA4-6E56608958EC}"/>
    <hyperlink ref="D61" r:id="rId108" xr:uid="{CC364A18-E448-4A2C-B581-358DC1D4B5CE}"/>
    <hyperlink ref="D62" r:id="rId109" xr:uid="{149998B3-AD95-48DB-A1DF-B875E53F21AA}"/>
  </hyperlinks>
  <pageMargins left="0.7" right="0.7" top="0.75" bottom="0.75" header="0.3" footer="0.3"/>
  <pageSetup paperSize="9" orientation="portrait" r:id="rId1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227E3-CCFE-45E9-B843-7D72DD93EAD5}">
  <dimension ref="A1:F32"/>
  <sheetViews>
    <sheetView topLeftCell="A3" workbookViewId="0">
      <selection activeCell="B33" sqref="B33"/>
    </sheetView>
  </sheetViews>
  <sheetFormatPr defaultRowHeight="15" x14ac:dyDescent="0.25"/>
  <cols>
    <col min="1" max="1" width="9.7109375" style="10" bestFit="1" customWidth="1"/>
    <col min="2" max="2" width="25.140625" style="10" bestFit="1" customWidth="1"/>
    <col min="3" max="3" width="22.7109375" style="9" bestFit="1" customWidth="1"/>
    <col min="4" max="4" width="25" style="9" bestFit="1" customWidth="1"/>
    <col min="5" max="5" width="18.28515625" style="9" bestFit="1" customWidth="1"/>
    <col min="6" max="6" width="25.5703125" style="9" bestFit="1" customWidth="1"/>
  </cols>
  <sheetData>
    <row r="1" spans="1:6" ht="30" x14ac:dyDescent="0.25">
      <c r="A1" s="11" t="s">
        <v>4</v>
      </c>
      <c r="B1" s="11" t="s">
        <v>5</v>
      </c>
      <c r="C1" s="11" t="s">
        <v>380</v>
      </c>
      <c r="D1" s="11" t="s">
        <v>381</v>
      </c>
      <c r="E1" s="11" t="s">
        <v>382</v>
      </c>
      <c r="F1" s="11" t="s">
        <v>383</v>
      </c>
    </row>
    <row r="2" spans="1:6" ht="45" x14ac:dyDescent="0.25">
      <c r="A2" s="9">
        <v>1</v>
      </c>
      <c r="B2" s="9" t="s">
        <v>106</v>
      </c>
      <c r="C2" s="25" t="s">
        <v>369</v>
      </c>
      <c r="D2" s="9" t="s">
        <v>384</v>
      </c>
      <c r="E2" s="9" t="s">
        <v>126</v>
      </c>
      <c r="F2" s="9" t="s">
        <v>385</v>
      </c>
    </row>
    <row r="3" spans="1:6" ht="60" x14ac:dyDescent="0.25">
      <c r="A3" s="9">
        <v>1</v>
      </c>
      <c r="B3" s="9" t="s">
        <v>106</v>
      </c>
      <c r="C3" s="25" t="s">
        <v>369</v>
      </c>
      <c r="D3" s="9" t="s">
        <v>384</v>
      </c>
      <c r="E3" s="9" t="s">
        <v>111</v>
      </c>
      <c r="F3" s="9" t="s">
        <v>137</v>
      </c>
    </row>
    <row r="4" spans="1:6" ht="60" x14ac:dyDescent="0.25">
      <c r="A4" s="9">
        <v>1</v>
      </c>
      <c r="B4" s="9" t="s">
        <v>106</v>
      </c>
      <c r="C4" s="25" t="s">
        <v>369</v>
      </c>
      <c r="D4" s="9" t="s">
        <v>384</v>
      </c>
      <c r="E4" s="9" t="s">
        <v>116</v>
      </c>
      <c r="F4" s="9" t="s">
        <v>386</v>
      </c>
    </row>
    <row r="5" spans="1:6" ht="45" x14ac:dyDescent="0.25">
      <c r="A5" s="9">
        <v>1</v>
      </c>
      <c r="B5" s="9" t="s">
        <v>106</v>
      </c>
      <c r="C5" s="25" t="s">
        <v>369</v>
      </c>
      <c r="D5" s="9" t="s">
        <v>384</v>
      </c>
      <c r="E5" s="9" t="s">
        <v>125</v>
      </c>
      <c r="F5" s="9" t="s">
        <v>425</v>
      </c>
    </row>
    <row r="6" spans="1:6" ht="105" x14ac:dyDescent="0.25">
      <c r="A6" s="9">
        <v>1</v>
      </c>
      <c r="B6" s="9" t="s">
        <v>106</v>
      </c>
      <c r="C6" s="25" t="s">
        <v>369</v>
      </c>
      <c r="D6" s="9" t="s">
        <v>384</v>
      </c>
      <c r="E6" s="9" t="s">
        <v>387</v>
      </c>
      <c r="F6" s="9" t="s">
        <v>388</v>
      </c>
    </row>
    <row r="7" spans="1:6" ht="90" x14ac:dyDescent="0.25">
      <c r="A7" s="9">
        <v>1</v>
      </c>
      <c r="B7" s="9" t="s">
        <v>106</v>
      </c>
      <c r="C7" s="25" t="s">
        <v>370</v>
      </c>
      <c r="D7" s="9" t="s">
        <v>389</v>
      </c>
      <c r="E7" s="9" t="s">
        <v>119</v>
      </c>
      <c r="F7" s="9" t="s">
        <v>130</v>
      </c>
    </row>
    <row r="8" spans="1:6" ht="90" x14ac:dyDescent="0.25">
      <c r="A8" s="9">
        <v>1</v>
      </c>
      <c r="B8" s="9" t="s">
        <v>106</v>
      </c>
      <c r="C8" s="25" t="s">
        <v>370</v>
      </c>
      <c r="D8" s="9" t="s">
        <v>389</v>
      </c>
      <c r="E8" s="9" t="s">
        <v>124</v>
      </c>
      <c r="F8" s="9" t="s">
        <v>390</v>
      </c>
    </row>
    <row r="9" spans="1:6" ht="75" x14ac:dyDescent="0.25">
      <c r="A9" s="9">
        <v>1</v>
      </c>
      <c r="B9" s="9" t="s">
        <v>106</v>
      </c>
      <c r="C9" s="25" t="s">
        <v>370</v>
      </c>
      <c r="D9" s="9" t="s">
        <v>389</v>
      </c>
      <c r="E9" s="9" t="s">
        <v>121</v>
      </c>
      <c r="F9" s="9" t="s">
        <v>391</v>
      </c>
    </row>
    <row r="10" spans="1:6" ht="75" x14ac:dyDescent="0.25">
      <c r="A10" s="9">
        <v>1</v>
      </c>
      <c r="B10" s="9" t="s">
        <v>106</v>
      </c>
      <c r="C10" s="25" t="s">
        <v>367</v>
      </c>
      <c r="D10" s="9" t="s">
        <v>392</v>
      </c>
      <c r="E10" s="9" t="s">
        <v>117</v>
      </c>
      <c r="F10" s="9" t="s">
        <v>393</v>
      </c>
    </row>
    <row r="11" spans="1:6" ht="30" x14ac:dyDescent="0.25">
      <c r="A11" s="9">
        <v>1</v>
      </c>
      <c r="B11" s="9" t="s">
        <v>106</v>
      </c>
      <c r="C11" s="25" t="s">
        <v>367</v>
      </c>
      <c r="D11" s="9" t="s">
        <v>392</v>
      </c>
      <c r="E11" s="9" t="s">
        <v>118</v>
      </c>
      <c r="F11" s="9" t="s">
        <v>139</v>
      </c>
    </row>
    <row r="12" spans="1:6" ht="30" x14ac:dyDescent="0.25">
      <c r="A12" s="9">
        <v>1</v>
      </c>
      <c r="B12" s="9" t="s">
        <v>106</v>
      </c>
      <c r="C12" s="25" t="s">
        <v>367</v>
      </c>
      <c r="D12" s="9" t="s">
        <v>392</v>
      </c>
      <c r="E12" s="9" t="s">
        <v>110</v>
      </c>
      <c r="F12" s="9" t="s">
        <v>134</v>
      </c>
    </row>
    <row r="13" spans="1:6" ht="45" x14ac:dyDescent="0.25">
      <c r="A13" s="9">
        <v>1</v>
      </c>
      <c r="B13" s="9" t="s">
        <v>106</v>
      </c>
      <c r="C13" s="25" t="s">
        <v>367</v>
      </c>
      <c r="D13" s="9" t="s">
        <v>392</v>
      </c>
      <c r="E13" s="9" t="s">
        <v>394</v>
      </c>
      <c r="F13" s="9" t="s">
        <v>395</v>
      </c>
    </row>
    <row r="14" spans="1:6" ht="60" x14ac:dyDescent="0.25">
      <c r="A14" s="9">
        <v>1</v>
      </c>
      <c r="B14" s="9" t="s">
        <v>106</v>
      </c>
      <c r="C14" s="25" t="s">
        <v>368</v>
      </c>
      <c r="D14" s="9" t="s">
        <v>396</v>
      </c>
      <c r="E14" s="9" t="s">
        <v>108</v>
      </c>
      <c r="F14" s="9" t="s">
        <v>138</v>
      </c>
    </row>
    <row r="15" spans="1:6" ht="60" x14ac:dyDescent="0.25">
      <c r="A15" s="9">
        <v>6</v>
      </c>
      <c r="B15" s="9" t="s">
        <v>537</v>
      </c>
      <c r="C15" s="25" t="s">
        <v>372</v>
      </c>
      <c r="D15" s="9" t="s">
        <v>397</v>
      </c>
      <c r="E15" s="9" t="s">
        <v>398</v>
      </c>
      <c r="F15" s="9" t="s">
        <v>399</v>
      </c>
    </row>
    <row r="16" spans="1:6" ht="75" x14ac:dyDescent="0.25">
      <c r="A16" s="9">
        <v>6</v>
      </c>
      <c r="B16" s="9" t="s">
        <v>537</v>
      </c>
      <c r="C16" s="25" t="s">
        <v>372</v>
      </c>
      <c r="D16" s="9" t="s">
        <v>397</v>
      </c>
      <c r="E16" s="9" t="s">
        <v>400</v>
      </c>
      <c r="F16" s="9" t="s">
        <v>401</v>
      </c>
    </row>
    <row r="17" spans="1:6" ht="60" x14ac:dyDescent="0.25">
      <c r="A17" s="9">
        <v>9</v>
      </c>
      <c r="B17" s="9" t="s">
        <v>532</v>
      </c>
      <c r="C17" s="25" t="s">
        <v>372</v>
      </c>
      <c r="D17" s="9" t="s">
        <v>397</v>
      </c>
      <c r="E17" s="9" t="s">
        <v>402</v>
      </c>
      <c r="F17" s="9" t="s">
        <v>403</v>
      </c>
    </row>
    <row r="18" spans="1:6" ht="90" x14ac:dyDescent="0.25">
      <c r="A18" s="9">
        <v>2</v>
      </c>
      <c r="B18" s="9" t="s">
        <v>533</v>
      </c>
      <c r="C18" s="25" t="s">
        <v>365</v>
      </c>
      <c r="D18" s="9" t="s">
        <v>404</v>
      </c>
      <c r="E18" s="9" t="s">
        <v>122</v>
      </c>
      <c r="F18" s="9" t="s">
        <v>141</v>
      </c>
    </row>
    <row r="19" spans="1:6" ht="75" x14ac:dyDescent="0.25">
      <c r="A19" s="9">
        <v>2</v>
      </c>
      <c r="B19" s="9" t="s">
        <v>533</v>
      </c>
      <c r="C19" s="25" t="s">
        <v>365</v>
      </c>
      <c r="D19" s="9" t="s">
        <v>404</v>
      </c>
      <c r="E19" s="9" t="s">
        <v>128</v>
      </c>
      <c r="F19" s="9" t="s">
        <v>405</v>
      </c>
    </row>
    <row r="20" spans="1:6" ht="75" x14ac:dyDescent="0.25">
      <c r="A20" s="9">
        <v>2</v>
      </c>
      <c r="B20" s="9" t="s">
        <v>533</v>
      </c>
      <c r="C20" s="25" t="s">
        <v>365</v>
      </c>
      <c r="D20" s="9" t="s">
        <v>404</v>
      </c>
      <c r="E20" s="9" t="s">
        <v>115</v>
      </c>
      <c r="F20" s="9" t="s">
        <v>131</v>
      </c>
    </row>
    <row r="21" spans="1:6" ht="90" x14ac:dyDescent="0.25">
      <c r="A21" s="9">
        <v>2</v>
      </c>
      <c r="B21" s="9" t="s">
        <v>533</v>
      </c>
      <c r="C21" s="25" t="s">
        <v>365</v>
      </c>
      <c r="D21" s="9" t="s">
        <v>404</v>
      </c>
      <c r="E21" s="9" t="s">
        <v>112</v>
      </c>
      <c r="F21" s="9" t="s">
        <v>406</v>
      </c>
    </row>
    <row r="22" spans="1:6" ht="75" x14ac:dyDescent="0.25">
      <c r="A22" s="9">
        <v>2</v>
      </c>
      <c r="B22" s="9" t="s">
        <v>533</v>
      </c>
      <c r="C22" s="25" t="s">
        <v>366</v>
      </c>
      <c r="D22" s="9" t="s">
        <v>407</v>
      </c>
      <c r="E22" s="9" t="s">
        <v>114</v>
      </c>
      <c r="F22" s="9" t="s">
        <v>136</v>
      </c>
    </row>
    <row r="23" spans="1:6" ht="75" x14ac:dyDescent="0.25">
      <c r="A23" s="9">
        <v>2</v>
      </c>
      <c r="B23" s="9" t="s">
        <v>533</v>
      </c>
      <c r="C23" s="25" t="s">
        <v>366</v>
      </c>
      <c r="D23" s="9" t="s">
        <v>407</v>
      </c>
      <c r="E23" s="9" t="s">
        <v>120</v>
      </c>
      <c r="F23" s="9" t="s">
        <v>140</v>
      </c>
    </row>
    <row r="24" spans="1:6" ht="90" x14ac:dyDescent="0.25">
      <c r="A24" s="9">
        <v>8</v>
      </c>
      <c r="B24" s="9" t="s">
        <v>534</v>
      </c>
      <c r="C24" s="25" t="s">
        <v>408</v>
      </c>
      <c r="D24" s="9" t="s">
        <v>409</v>
      </c>
      <c r="E24" s="9" t="s">
        <v>410</v>
      </c>
      <c r="F24" s="9" t="s">
        <v>411</v>
      </c>
    </row>
    <row r="25" spans="1:6" ht="90" x14ac:dyDescent="0.25">
      <c r="A25" s="9">
        <v>8</v>
      </c>
      <c r="B25" s="9" t="s">
        <v>534</v>
      </c>
      <c r="C25" s="25" t="s">
        <v>408</v>
      </c>
      <c r="D25" s="9" t="s">
        <v>409</v>
      </c>
      <c r="E25" s="9" t="s">
        <v>412</v>
      </c>
      <c r="F25" s="9" t="s">
        <v>413</v>
      </c>
    </row>
    <row r="26" spans="1:6" ht="75" x14ac:dyDescent="0.25">
      <c r="A26" s="9">
        <v>2</v>
      </c>
      <c r="B26" s="9" t="s">
        <v>533</v>
      </c>
      <c r="C26" s="25" t="s">
        <v>371</v>
      </c>
      <c r="D26" s="9" t="s">
        <v>414</v>
      </c>
      <c r="E26" s="9" t="s">
        <v>109</v>
      </c>
      <c r="F26" s="9" t="s">
        <v>133</v>
      </c>
    </row>
    <row r="27" spans="1:6" ht="90" x14ac:dyDescent="0.25">
      <c r="A27" s="9">
        <v>2</v>
      </c>
      <c r="B27" s="9" t="s">
        <v>533</v>
      </c>
      <c r="C27" s="25" t="s">
        <v>371</v>
      </c>
      <c r="D27" s="9" t="s">
        <v>414</v>
      </c>
      <c r="E27" s="9" t="s">
        <v>113</v>
      </c>
      <c r="F27" s="9" t="s">
        <v>135</v>
      </c>
    </row>
    <row r="28" spans="1:6" ht="90" x14ac:dyDescent="0.25">
      <c r="A28" s="9">
        <v>3</v>
      </c>
      <c r="B28" s="9" t="s">
        <v>535</v>
      </c>
      <c r="C28" s="25" t="s">
        <v>373</v>
      </c>
      <c r="D28" s="9" t="s">
        <v>415</v>
      </c>
      <c r="E28" s="9" t="s">
        <v>123</v>
      </c>
      <c r="F28" s="9" t="s">
        <v>416</v>
      </c>
    </row>
    <row r="29" spans="1:6" ht="90" x14ac:dyDescent="0.25">
      <c r="A29" s="9">
        <v>3</v>
      </c>
      <c r="B29" s="9" t="s">
        <v>535</v>
      </c>
      <c r="C29" s="25" t="s">
        <v>373</v>
      </c>
      <c r="D29" s="9" t="s">
        <v>415</v>
      </c>
      <c r="E29" s="9" t="s">
        <v>417</v>
      </c>
      <c r="F29" s="9" t="s">
        <v>418</v>
      </c>
    </row>
    <row r="30" spans="1:6" ht="90" x14ac:dyDescent="0.25">
      <c r="A30" s="9">
        <v>7</v>
      </c>
      <c r="B30" s="9" t="s">
        <v>538</v>
      </c>
      <c r="C30" s="25" t="s">
        <v>107</v>
      </c>
      <c r="D30" s="9" t="s">
        <v>419</v>
      </c>
      <c r="E30" s="9" t="s">
        <v>129</v>
      </c>
      <c r="F30" s="9" t="s">
        <v>132</v>
      </c>
    </row>
    <row r="31" spans="1:6" ht="90" x14ac:dyDescent="0.25">
      <c r="A31" s="9">
        <v>7</v>
      </c>
      <c r="B31" s="9" t="s">
        <v>538</v>
      </c>
      <c r="C31" s="25" t="s">
        <v>107</v>
      </c>
      <c r="D31" s="9" t="s">
        <v>419</v>
      </c>
      <c r="E31" s="9" t="s">
        <v>127</v>
      </c>
      <c r="F31" s="9" t="s">
        <v>424</v>
      </c>
    </row>
    <row r="32" spans="1:6" ht="75" x14ac:dyDescent="0.25">
      <c r="A32" s="9">
        <v>10</v>
      </c>
      <c r="B32" s="9" t="s">
        <v>536</v>
      </c>
      <c r="C32" s="25" t="s">
        <v>420</v>
      </c>
      <c r="D32" s="9" t="s">
        <v>421</v>
      </c>
      <c r="E32" s="9" t="s">
        <v>422</v>
      </c>
      <c r="F32" s="9" t="s">
        <v>423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Calendario inviti</vt:lpstr>
      <vt:lpstr>Mappa Assi-Ob.-Az.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Pier Luigi Bocca</dc:creator>
  <cp:lastModifiedBy>Giorgio Pier Luigi Bocca</cp:lastModifiedBy>
  <dcterms:created xsi:type="dcterms:W3CDTF">2026-03-11T11:50:55Z</dcterms:created>
  <dcterms:modified xsi:type="dcterms:W3CDTF">2026-05-13T14:26:50Z</dcterms:modified>
</cp:coreProperties>
</file>